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3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ielaure/Desktop/"/>
    </mc:Choice>
  </mc:AlternateContent>
  <bookViews>
    <workbookView xWindow="1620" yWindow="460" windowWidth="27180" windowHeight="16440"/>
  </bookViews>
  <sheets>
    <sheet name="Feuil1" sheetId="1" r:id="rId1"/>
    <sheet name="Feuil2" sheetId="2" r:id="rId2"/>
    <sheet name="Feuil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" l="1"/>
  <c r="I42" i="1"/>
  <c r="I52" i="1"/>
  <c r="I8" i="1"/>
  <c r="H15" i="1"/>
  <c r="H42" i="1"/>
  <c r="H52" i="1"/>
  <c r="H8" i="1"/>
  <c r="G15" i="1"/>
  <c r="G42" i="1"/>
  <c r="G8" i="1"/>
  <c r="F15" i="1"/>
  <c r="F42" i="1"/>
  <c r="F8" i="1"/>
  <c r="E15" i="1"/>
  <c r="E42" i="1"/>
  <c r="E8" i="1"/>
  <c r="D15" i="1"/>
  <c r="D30" i="1"/>
  <c r="D42" i="1"/>
  <c r="D52" i="1"/>
  <c r="D8" i="1"/>
  <c r="F73" i="1"/>
  <c r="E73" i="1"/>
  <c r="I97" i="1"/>
  <c r="I94" i="1"/>
  <c r="H97" i="1"/>
  <c r="H94" i="1"/>
  <c r="G97" i="1"/>
  <c r="G94" i="1"/>
  <c r="F94" i="1"/>
  <c r="E97" i="1"/>
  <c r="E94" i="1"/>
  <c r="D97" i="1"/>
  <c r="D94" i="1"/>
  <c r="I67" i="1"/>
  <c r="I71" i="1"/>
  <c r="I54" i="1"/>
  <c r="I112" i="1"/>
  <c r="H67" i="1"/>
  <c r="H71" i="1"/>
  <c r="H54" i="1"/>
  <c r="H112" i="1"/>
  <c r="G67" i="1"/>
  <c r="G71" i="1"/>
  <c r="G54" i="1"/>
  <c r="G112" i="1"/>
  <c r="F67" i="1"/>
  <c r="F71" i="1"/>
  <c r="F54" i="1"/>
  <c r="F112" i="1"/>
  <c r="E67" i="1"/>
  <c r="E71" i="1"/>
  <c r="E54" i="1"/>
  <c r="E112" i="1"/>
  <c r="D67" i="1"/>
  <c r="D71" i="1"/>
  <c r="D54" i="1"/>
  <c r="D81" i="1"/>
  <c r="D89" i="1"/>
  <c r="D73" i="1"/>
  <c r="D112" i="1"/>
  <c r="I152" i="1"/>
  <c r="I149" i="1"/>
  <c r="I125" i="1"/>
  <c r="I136" i="1"/>
  <c r="I142" i="1"/>
  <c r="I121" i="1"/>
  <c r="I168" i="1"/>
  <c r="I170" i="1"/>
  <c r="H152" i="1"/>
  <c r="H149" i="1"/>
  <c r="H125" i="1"/>
  <c r="H136" i="1"/>
  <c r="H142" i="1"/>
  <c r="H121" i="1"/>
  <c r="H168" i="1"/>
  <c r="H170" i="1"/>
  <c r="G152" i="1"/>
  <c r="G149" i="1"/>
  <c r="G125" i="1"/>
  <c r="G136" i="1"/>
  <c r="G142" i="1"/>
  <c r="G121" i="1"/>
  <c r="G168" i="1"/>
  <c r="G170" i="1"/>
  <c r="F149" i="1"/>
  <c r="F168" i="1"/>
  <c r="F170" i="1"/>
  <c r="E170" i="1"/>
  <c r="D125" i="1"/>
  <c r="D136" i="1"/>
  <c r="D142" i="1"/>
  <c r="D121" i="1"/>
  <c r="D152" i="1"/>
  <c r="D149" i="1"/>
  <c r="D168" i="1"/>
  <c r="D170" i="1"/>
  <c r="E149" i="1"/>
  <c r="F136" i="1"/>
  <c r="E136" i="1"/>
  <c r="F142" i="1"/>
  <c r="E142" i="1"/>
  <c r="F125" i="1"/>
  <c r="E125" i="1"/>
  <c r="C15" i="1"/>
  <c r="C30" i="1"/>
  <c r="C42" i="1"/>
  <c r="C52" i="1"/>
  <c r="C8" i="1"/>
  <c r="C125" i="1"/>
  <c r="C136" i="1"/>
  <c r="C142" i="1"/>
  <c r="C121" i="1"/>
  <c r="C152" i="1"/>
  <c r="C149" i="1"/>
  <c r="C168" i="1"/>
  <c r="C67" i="1"/>
  <c r="C71" i="1"/>
  <c r="C54" i="1"/>
  <c r="C81" i="1"/>
  <c r="C89" i="1"/>
  <c r="C73" i="1"/>
  <c r="C97" i="1"/>
  <c r="C94" i="1"/>
  <c r="C112" i="1"/>
  <c r="C170" i="1"/>
</calcChain>
</file>

<file path=xl/sharedStrings.xml><?xml version="1.0" encoding="utf-8"?>
<sst xmlns="http://schemas.openxmlformats.org/spreadsheetml/2006/main" count="174" uniqueCount="118">
  <si>
    <t>Gen. Adm. &amp; Establishmt. Services</t>
  </si>
  <si>
    <t>A</t>
  </si>
  <si>
    <t>Personnel costs</t>
  </si>
  <si>
    <t>Administrative staff, net &amp; welfare costs: (12 months)</t>
  </si>
  <si>
    <t>Interns</t>
  </si>
  <si>
    <t xml:space="preserve">sub total A  </t>
  </si>
  <si>
    <t>B</t>
  </si>
  <si>
    <t>Accounting</t>
  </si>
  <si>
    <t>Photocopies</t>
  </si>
  <si>
    <t>Office supplies</t>
  </si>
  <si>
    <t>Printing</t>
  </si>
  <si>
    <t>Various</t>
  </si>
  <si>
    <t xml:space="preserve">sub total B  </t>
  </si>
  <si>
    <t>C</t>
  </si>
  <si>
    <t>Projects</t>
  </si>
  <si>
    <t xml:space="preserve">sub total C  </t>
  </si>
  <si>
    <t>D</t>
  </si>
  <si>
    <t>Services &amp; Taxes</t>
  </si>
  <si>
    <t>Repairs &amp; maintenance</t>
  </si>
  <si>
    <t>Office rental</t>
  </si>
  <si>
    <t>Postage</t>
  </si>
  <si>
    <t>Utilities (Electricity/Water…)</t>
  </si>
  <si>
    <t>Bank charges</t>
  </si>
  <si>
    <t>Loss on foreign exchange</t>
  </si>
  <si>
    <t>Miscellaneous purchase (machines, others…)</t>
  </si>
  <si>
    <t xml:space="preserve">sub total D  </t>
  </si>
  <si>
    <t>Statutory Meetings &amp; membership Management</t>
  </si>
  <si>
    <t>Meetings</t>
  </si>
  <si>
    <t>Trips staff</t>
  </si>
  <si>
    <t>Per diem staff</t>
  </si>
  <si>
    <t>Membership &amp; Gilles Nourrissier Dbase</t>
  </si>
  <si>
    <t>Miscellaneous</t>
  </si>
  <si>
    <t>Involvement in the World Heritage Convention</t>
  </si>
  <si>
    <t>Professional support (Point 1 A)</t>
  </si>
  <si>
    <t>-</t>
  </si>
  <si>
    <t>Network involvement</t>
  </si>
  <si>
    <t>Evaluation Reports</t>
  </si>
  <si>
    <t>Statements of OUV</t>
  </si>
  <si>
    <t xml:space="preserve">sub-total </t>
  </si>
  <si>
    <t>Desk Reviews</t>
  </si>
  <si>
    <t>Periodic Reporting</t>
  </si>
  <si>
    <t>Membership fees</t>
  </si>
  <si>
    <t>France - Ministry of Culture</t>
  </si>
  <si>
    <t>Other revenue</t>
  </si>
  <si>
    <t>Gains on exchange rate</t>
  </si>
  <si>
    <t>Financial gains</t>
  </si>
  <si>
    <t>Annual subvention from Austria</t>
  </si>
  <si>
    <t>Sale of publications &amp; photocopies</t>
  </si>
  <si>
    <t>Expenditures</t>
  </si>
  <si>
    <t>Special Projects</t>
  </si>
  <si>
    <t>Total expenditures</t>
  </si>
  <si>
    <t>Insurance Executive Committee</t>
  </si>
  <si>
    <t>Income</t>
  </si>
  <si>
    <t>Total Income</t>
  </si>
  <si>
    <t xml:space="preserve">Insurance Building </t>
  </si>
  <si>
    <t>Main Contract: Advisory services (see WHC Budget 2014-2015)</t>
  </si>
  <si>
    <t>Main Contract: Monitoring services (see WHC Budget 2014-2015)</t>
  </si>
  <si>
    <t>Thematic studies:</t>
  </si>
  <si>
    <t>Actual Budget</t>
  </si>
  <si>
    <t>Special items</t>
  </si>
  <si>
    <t>Supplies, Printing, Operating Costs and Publications</t>
  </si>
  <si>
    <t>Receptions (Committees and Oficials)</t>
  </si>
  <si>
    <t>Sound system hire (use of auditorium)</t>
  </si>
  <si>
    <t xml:space="preserve">Contingency </t>
  </si>
  <si>
    <t>Doc. Purchase (included for Doc. Centre)</t>
  </si>
  <si>
    <t>Internet &amp; Informatique</t>
  </si>
  <si>
    <t>Téléphonie</t>
  </si>
  <si>
    <t>Courrier</t>
  </si>
  <si>
    <t>Site Web</t>
  </si>
  <si>
    <t>Board</t>
  </si>
  <si>
    <t>Migration de la Base</t>
  </si>
  <si>
    <t>Refonte de la Base des membres (Octopoos)</t>
  </si>
  <si>
    <t>Archives ICOMOS</t>
  </si>
  <si>
    <t>Director General</t>
  </si>
  <si>
    <t>Subv. Walloon Region (Belgium) 2016</t>
  </si>
  <si>
    <t>Chine: Subvention de fonctionnement 2016 (50000$)</t>
  </si>
  <si>
    <t>Subvention to National Committees</t>
  </si>
  <si>
    <t>Subventions, Others…</t>
  </si>
  <si>
    <t>Additional funds</t>
  </si>
  <si>
    <t xml:space="preserve">Total </t>
  </si>
  <si>
    <t>December</t>
  </si>
  <si>
    <t>Rapport annuel (activité ICOMOS)</t>
  </si>
  <si>
    <t xml:space="preserve">Evènement et Colloques </t>
  </si>
  <si>
    <t>Nature et Culture</t>
  </si>
  <si>
    <t>Développement durable</t>
  </si>
  <si>
    <t>Projet "Anqa" / Arcadia (34000$)</t>
  </si>
  <si>
    <t>Projets "ICOMOS Chine" (Subv. Reçue en 2016) 25000$</t>
  </si>
  <si>
    <t>Autres, Divers…</t>
  </si>
  <si>
    <t>Chine: Acivités Gles. Secrétariat international (45000$)</t>
  </si>
  <si>
    <t>Events &amp; Colloquium</t>
  </si>
  <si>
    <t>Projet "Anqa" / Arcadia</t>
  </si>
  <si>
    <t>Prov. pour refonte de la Base des Membres (Octopoos)</t>
  </si>
  <si>
    <t>Provision pour charges sociales</t>
  </si>
  <si>
    <t xml:space="preserve">     - 1 Thematic study on water</t>
  </si>
  <si>
    <t xml:space="preserve">     - 2 Thematic study "Tea cultivation of Asia" (50000$)</t>
  </si>
  <si>
    <t xml:space="preserve">     - 3 Suède: "Sciences botaniques"</t>
  </si>
  <si>
    <t xml:space="preserve">     - 4 Autre Etude Thématiques</t>
  </si>
  <si>
    <t>UNESCO: Partnership agreement: LOR / 4° - 2016</t>
  </si>
  <si>
    <t>UNESCO: Partnership agreement: LOR / 5° - 2016</t>
  </si>
  <si>
    <t>World Monuments Fund (Watch List 2017) (12000$US)</t>
  </si>
  <si>
    <t>Connecting Practice (IUCN) 2017</t>
  </si>
  <si>
    <t>Subvention "Getty" - AG 2017</t>
  </si>
  <si>
    <t xml:space="preserve">Subvention "Getty" - AG 2017 </t>
  </si>
  <si>
    <t>UNESCO: Roman Empire 2015 &amp; 2016</t>
  </si>
  <si>
    <t>TURKEY: State Conserv. of Istanbul</t>
  </si>
  <si>
    <t>UNESCO: Convention La Haye - 2°</t>
  </si>
  <si>
    <t>Net gain or loss for the period (Diff.: income - exps.)</t>
  </si>
  <si>
    <t>UNESCO: Partnership agreement: LOR / 6° - 2017</t>
  </si>
  <si>
    <t>Budget</t>
  </si>
  <si>
    <t>Advisory missions by State Parties (WH Convention)</t>
  </si>
  <si>
    <t>Expenditures from Balance sheet</t>
  </si>
  <si>
    <t>Resources from Balance sheet</t>
  </si>
  <si>
    <t>Draft budget</t>
  </si>
  <si>
    <t>Revised Budget</t>
  </si>
  <si>
    <t>ICOMOS - Budget 2017,2018, 2019, 2020</t>
  </si>
  <si>
    <t>Release of prov. made ​​in previous Balance Sheet</t>
  </si>
  <si>
    <t>Special Projects (WH)</t>
  </si>
  <si>
    <t>at 31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</si>
</sst>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u/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6" tint="-0.499984740745262"/>
      <name val="Helvetica"/>
      <family val="2"/>
    </font>
    <font>
      <sz val="8"/>
      <color theme="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54BB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7">
    <xf numFmtId="0" fontId="0" fillId="0" borderId="0" xfId="0"/>
    <xf numFmtId="0" fontId="0" fillId="0" borderId="0" xfId="0" applyFont="1"/>
    <xf numFmtId="49" fontId="3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left"/>
    </xf>
    <xf numFmtId="0" fontId="5" fillId="0" borderId="0" xfId="1" applyFont="1"/>
    <xf numFmtId="0" fontId="6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3" fillId="0" borderId="0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0" fillId="0" borderId="0" xfId="0" applyFont="1" applyBorder="1"/>
    <xf numFmtId="0" fontId="5" fillId="2" borderId="0" xfId="0" applyFont="1" applyFill="1"/>
    <xf numFmtId="0" fontId="9" fillId="2" borderId="0" xfId="0" applyFont="1" applyFill="1"/>
    <xf numFmtId="0" fontId="3" fillId="0" borderId="0" xfId="1" applyFont="1" applyBorder="1" applyAlignment="1">
      <alignment horizontal="center"/>
    </xf>
    <xf numFmtId="3" fontId="3" fillId="0" borderId="0" xfId="1" applyNumberFormat="1" applyFont="1" applyBorder="1"/>
    <xf numFmtId="3" fontId="4" fillId="0" borderId="0" xfId="1" applyNumberFormat="1" applyFont="1" applyBorder="1"/>
    <xf numFmtId="0" fontId="4" fillId="2" borderId="0" xfId="1" applyFont="1" applyFill="1" applyBorder="1"/>
    <xf numFmtId="0" fontId="7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4" fontId="10" fillId="0" borderId="0" xfId="0" applyNumberFormat="1" applyFont="1"/>
    <xf numFmtId="0" fontId="5" fillId="2" borderId="0" xfId="0" applyFont="1" applyFill="1" applyBorder="1"/>
    <xf numFmtId="0" fontId="5" fillId="0" borderId="0" xfId="1" applyFont="1" applyAlignment="1">
      <alignment horizontal="left"/>
    </xf>
    <xf numFmtId="3" fontId="10" fillId="0" borderId="0" xfId="0" applyNumberFormat="1" applyFont="1"/>
    <xf numFmtId="0" fontId="5" fillId="0" borderId="0" xfId="1" applyFont="1" applyBorder="1"/>
    <xf numFmtId="0" fontId="4" fillId="0" borderId="1" xfId="1" applyFont="1" applyBorder="1"/>
    <xf numFmtId="3" fontId="3" fillId="0" borderId="1" xfId="1" applyNumberFormat="1" applyFont="1" applyBorder="1"/>
    <xf numFmtId="20" fontId="4" fillId="0" borderId="1" xfId="1" applyNumberFormat="1" applyFont="1" applyBorder="1"/>
    <xf numFmtId="3" fontId="7" fillId="0" borderId="1" xfId="1" applyNumberFormat="1" applyFont="1" applyBorder="1"/>
    <xf numFmtId="3" fontId="8" fillId="0" borderId="1" xfId="0" applyNumberFormat="1" applyFont="1" applyBorder="1"/>
    <xf numFmtId="0" fontId="3" fillId="0" borderId="2" xfId="1" applyFont="1" applyBorder="1"/>
    <xf numFmtId="3" fontId="8" fillId="0" borderId="2" xfId="0" applyNumberFormat="1" applyFont="1" applyBorder="1"/>
    <xf numFmtId="0" fontId="8" fillId="0" borderId="1" xfId="0" applyFont="1" applyBorder="1"/>
    <xf numFmtId="3" fontId="10" fillId="0" borderId="1" xfId="0" applyNumberFormat="1" applyFont="1" applyBorder="1"/>
    <xf numFmtId="0" fontId="11" fillId="0" borderId="0" xfId="1" applyFont="1" applyBorder="1"/>
    <xf numFmtId="3" fontId="10" fillId="0" borderId="2" xfId="0" applyNumberFormat="1" applyFont="1" applyBorder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3" fontId="10" fillId="0" borderId="0" xfId="0" applyNumberFormat="1" applyFont="1" applyBorder="1"/>
    <xf numFmtId="0" fontId="4" fillId="0" borderId="0" xfId="1" applyFont="1" applyFill="1" applyBorder="1"/>
    <xf numFmtId="0" fontId="3" fillId="0" borderId="0" xfId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10" fillId="0" borderId="1" xfId="0" applyNumberFormat="1" applyFont="1" applyFill="1" applyBorder="1"/>
    <xf numFmtId="3" fontId="10" fillId="0" borderId="1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 vertical="center" wrapText="1"/>
    </xf>
    <xf numFmtId="3" fontId="4" fillId="0" borderId="1" xfId="0" applyNumberFormat="1" applyFont="1" applyBorder="1"/>
    <xf numFmtId="0" fontId="10" fillId="0" borderId="2" xfId="0" applyFont="1" applyBorder="1"/>
    <xf numFmtId="4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7" fillId="0" borderId="1" xfId="1" applyFont="1" applyBorder="1"/>
    <xf numFmtId="0" fontId="4" fillId="0" borderId="0" xfId="0" applyFont="1" applyAlignment="1">
      <alignment horizontal="center"/>
    </xf>
    <xf numFmtId="3" fontId="3" fillId="0" borderId="1" xfId="0" applyNumberFormat="1" applyFont="1" applyBorder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3" fontId="7" fillId="0" borderId="1" xfId="1" applyNumberFormat="1" applyFont="1" applyBorder="1" applyAlignment="1">
      <alignment horizontal="right"/>
    </xf>
    <xf numFmtId="3" fontId="7" fillId="0" borderId="2" xfId="1" applyNumberFormat="1" applyFont="1" applyBorder="1"/>
    <xf numFmtId="3" fontId="14" fillId="0" borderId="1" xfId="0" applyNumberFormat="1" applyFont="1" applyBorder="1"/>
    <xf numFmtId="3" fontId="8" fillId="0" borderId="0" xfId="0" applyNumberFormat="1" applyFont="1"/>
    <xf numFmtId="0" fontId="14" fillId="0" borderId="1" xfId="0" applyFont="1" applyBorder="1"/>
    <xf numFmtId="0" fontId="10" fillId="0" borderId="0" xfId="0" applyFont="1" applyBorder="1"/>
    <xf numFmtId="20" fontId="4" fillId="0" borderId="0" xfId="1" applyNumberFormat="1" applyFont="1" applyBorder="1"/>
    <xf numFmtId="3" fontId="8" fillId="0" borderId="0" xfId="0" applyNumberFormat="1" applyFont="1" applyBorder="1"/>
    <xf numFmtId="164" fontId="3" fillId="0" borderId="2" xfId="1" applyNumberFormat="1" applyFont="1" applyBorder="1" applyAlignment="1"/>
    <xf numFmtId="0" fontId="17" fillId="3" borderId="0" xfId="0" applyFont="1" applyFill="1" applyAlignment="1">
      <alignment horizontal="right"/>
    </xf>
    <xf numFmtId="0" fontId="17" fillId="3" borderId="0" xfId="0" applyFont="1" applyFill="1" applyBorder="1" applyAlignment="1">
      <alignment horizontal="right"/>
    </xf>
    <xf numFmtId="0" fontId="17" fillId="4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3" fillId="6" borderId="0" xfId="1" applyFont="1" applyFill="1" applyBorder="1" applyAlignment="1">
      <alignment horizontal="center"/>
    </xf>
    <xf numFmtId="3" fontId="3" fillId="6" borderId="0" xfId="1" applyNumberFormat="1" applyFont="1" applyFill="1" applyBorder="1"/>
    <xf numFmtId="0" fontId="4" fillId="5" borderId="0" xfId="1" applyFont="1" applyFill="1" applyBorder="1"/>
    <xf numFmtId="0" fontId="3" fillId="5" borderId="0" xfId="1" applyFont="1" applyFill="1" applyBorder="1" applyAlignment="1">
      <alignment horizontal="left"/>
    </xf>
    <xf numFmtId="3" fontId="3" fillId="5" borderId="0" xfId="1" applyNumberFormat="1" applyFont="1" applyFill="1" applyBorder="1" applyAlignment="1">
      <alignment horizontal="right"/>
    </xf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right" vertical="center"/>
    </xf>
    <xf numFmtId="3" fontId="3" fillId="5" borderId="0" xfId="1" applyNumberFormat="1" applyFont="1" applyFill="1" applyBorder="1"/>
    <xf numFmtId="3" fontId="10" fillId="0" borderId="0" xfId="0" applyNumberFormat="1" applyFont="1" applyFill="1" applyBorder="1"/>
    <xf numFmtId="3" fontId="4" fillId="0" borderId="0" xfId="0" applyNumberFormat="1" applyFont="1" applyFill="1" applyBorder="1"/>
    <xf numFmtId="3" fontId="8" fillId="0" borderId="0" xfId="0" applyNumberFormat="1" applyFont="1" applyFill="1" applyBorder="1"/>
    <xf numFmtId="3" fontId="3" fillId="0" borderId="0" xfId="0" applyNumberFormat="1" applyFont="1" applyFill="1" applyBorder="1"/>
    <xf numFmtId="3" fontId="7" fillId="0" borderId="0" xfId="1" applyNumberFormat="1" applyFont="1" applyFill="1" applyBorder="1"/>
    <xf numFmtId="3" fontId="3" fillId="6" borderId="3" xfId="1" applyNumberFormat="1" applyFont="1" applyFill="1" applyBorder="1" applyAlignment="1">
      <alignment horizontal="righ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46383</xdr:colOff>
      <xdr:row>0</xdr:row>
      <xdr:rowOff>0</xdr:rowOff>
    </xdr:from>
    <xdr:to>
      <xdr:col>1</xdr:col>
      <xdr:colOff>742122</xdr:colOff>
      <xdr:row>1</xdr:row>
      <xdr:rowOff>83820</xdr:rowOff>
    </xdr:to>
    <xdr:pic>
      <xdr:nvPicPr>
        <xdr:cNvPr id="3" name="Picture 1" descr="LOGO-PMS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0644" y="0"/>
          <a:ext cx="954156" cy="222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topLeftCell="A164" zoomScale="107" zoomScaleNormal="115" zoomScalePageLayoutView="115" workbookViewId="0">
      <selection activeCell="H39" sqref="H39"/>
    </sheetView>
  </sheetViews>
  <sheetFormatPr baseColWidth="10" defaultColWidth="10.83203125" defaultRowHeight="15" x14ac:dyDescent="0.2"/>
  <cols>
    <col min="1" max="1" width="3.83203125" style="1" customWidth="1"/>
    <col min="2" max="2" width="37" style="1" customWidth="1"/>
    <col min="3" max="3" width="12" style="1" customWidth="1"/>
    <col min="4" max="4" width="10.83203125" style="1" customWidth="1"/>
    <col min="5" max="6" width="12.83203125" style="1" customWidth="1"/>
    <col min="7" max="16384" width="10.83203125" style="1"/>
  </cols>
  <sheetData>
    <row r="1" spans="1:9" ht="11" customHeight="1" x14ac:dyDescent="0.2">
      <c r="A1" s="21"/>
      <c r="D1" s="41"/>
      <c r="E1" s="41"/>
      <c r="F1" s="41"/>
    </row>
    <row r="2" spans="1:9" ht="11" customHeight="1" x14ac:dyDescent="0.2">
      <c r="A2" s="21"/>
      <c r="D2" s="40"/>
      <c r="E2" s="40"/>
      <c r="F2" s="40"/>
    </row>
    <row r="3" spans="1:9" ht="11" customHeight="1" x14ac:dyDescent="0.2">
      <c r="A3" s="21" t="s">
        <v>114</v>
      </c>
      <c r="E3" s="39"/>
    </row>
    <row r="4" spans="1:9" ht="11" customHeight="1" x14ac:dyDescent="0.2">
      <c r="A4" s="21"/>
      <c r="C4" s="72" t="s">
        <v>58</v>
      </c>
      <c r="D4" s="71" t="s">
        <v>108</v>
      </c>
      <c r="E4" s="71" t="s">
        <v>113</v>
      </c>
      <c r="F4" s="71" t="s">
        <v>58</v>
      </c>
      <c r="G4" s="69" t="s">
        <v>112</v>
      </c>
      <c r="H4" s="70" t="s">
        <v>112</v>
      </c>
      <c r="I4" s="70" t="s">
        <v>112</v>
      </c>
    </row>
    <row r="5" spans="1:9" ht="11" customHeight="1" x14ac:dyDescent="0.2">
      <c r="C5" s="72" t="s">
        <v>80</v>
      </c>
      <c r="D5" s="71" t="s">
        <v>69</v>
      </c>
      <c r="E5" s="71"/>
      <c r="F5" s="71" t="s">
        <v>79</v>
      </c>
      <c r="G5" s="69">
        <v>2018</v>
      </c>
      <c r="H5" s="70">
        <v>2019</v>
      </c>
      <c r="I5" s="70">
        <v>2020</v>
      </c>
    </row>
    <row r="6" spans="1:9" ht="11" customHeight="1" x14ac:dyDescent="0.2">
      <c r="A6" s="13"/>
      <c r="B6" s="14" t="s">
        <v>48</v>
      </c>
      <c r="C6" s="72">
        <v>2016</v>
      </c>
      <c r="D6" s="71">
        <v>2017</v>
      </c>
      <c r="E6" s="71">
        <v>2017</v>
      </c>
      <c r="F6" s="71" t="s">
        <v>117</v>
      </c>
      <c r="G6" s="69"/>
      <c r="H6" s="70"/>
      <c r="I6" s="70"/>
    </row>
    <row r="7" spans="1:9" ht="11" customHeight="1" x14ac:dyDescent="0.2">
      <c r="A7" s="2"/>
      <c r="B7" s="3"/>
      <c r="C7" s="4"/>
    </row>
    <row r="8" spans="1:9" ht="11" customHeight="1" x14ac:dyDescent="0.2">
      <c r="A8" s="73">
        <v>1</v>
      </c>
      <c r="B8" s="73" t="s">
        <v>0</v>
      </c>
      <c r="C8" s="74">
        <f>C15+C30+C42+C52</f>
        <v>809043.11999999976</v>
      </c>
      <c r="D8" s="74">
        <f t="shared" ref="D8:I8" si="0">D15+D30+D42+D52</f>
        <v>978385</v>
      </c>
      <c r="E8" s="74">
        <f t="shared" si="0"/>
        <v>1098834</v>
      </c>
      <c r="F8" s="74">
        <f t="shared" si="0"/>
        <v>699988.61</v>
      </c>
      <c r="G8" s="74">
        <f t="shared" si="0"/>
        <v>962620</v>
      </c>
      <c r="H8" s="74">
        <f t="shared" si="0"/>
        <v>974770</v>
      </c>
      <c r="I8" s="74">
        <f t="shared" si="0"/>
        <v>971770</v>
      </c>
    </row>
    <row r="9" spans="1:9" ht="11" customHeight="1" x14ac:dyDescent="0.2">
      <c r="A9" s="15"/>
      <c r="B9" s="5"/>
      <c r="F9" s="22"/>
    </row>
    <row r="10" spans="1:9" ht="11" customHeight="1" x14ac:dyDescent="0.2">
      <c r="A10" s="15" t="s">
        <v>1</v>
      </c>
      <c r="B10" s="6" t="s">
        <v>2</v>
      </c>
      <c r="D10" s="59"/>
      <c r="E10" s="59"/>
      <c r="F10" s="58"/>
      <c r="G10" s="59"/>
    </row>
    <row r="11" spans="1:9" ht="11" customHeight="1" x14ac:dyDescent="0.2">
      <c r="A11" s="11">
        <v>11</v>
      </c>
      <c r="B11" s="28" t="s">
        <v>3</v>
      </c>
      <c r="C11" s="50">
        <v>594614.69999999995</v>
      </c>
      <c r="D11" s="50">
        <v>599320</v>
      </c>
      <c r="E11" s="50">
        <v>604769</v>
      </c>
      <c r="F11" s="36">
        <v>428220.70999999996</v>
      </c>
      <c r="G11" s="50">
        <v>600000</v>
      </c>
      <c r="H11" s="82">
        <v>606000</v>
      </c>
      <c r="I11" s="82">
        <v>612000</v>
      </c>
    </row>
    <row r="12" spans="1:9" ht="11" customHeight="1" x14ac:dyDescent="0.2">
      <c r="A12" s="11">
        <v>12</v>
      </c>
      <c r="B12" s="28" t="s">
        <v>73</v>
      </c>
      <c r="C12" s="36">
        <v>92394.72</v>
      </c>
      <c r="D12" s="36">
        <v>100795</v>
      </c>
      <c r="E12" s="36">
        <v>100795</v>
      </c>
      <c r="F12" s="36">
        <v>67196.160000000018</v>
      </c>
      <c r="G12" s="36">
        <v>101000</v>
      </c>
      <c r="H12" s="81">
        <v>102000</v>
      </c>
      <c r="I12" s="81">
        <v>103000</v>
      </c>
    </row>
    <row r="13" spans="1:9" ht="11" customHeight="1" x14ac:dyDescent="0.2">
      <c r="A13" s="11">
        <v>13</v>
      </c>
      <c r="B13" s="28" t="s">
        <v>59</v>
      </c>
      <c r="C13" s="50"/>
      <c r="D13" s="50">
        <v>0</v>
      </c>
      <c r="E13" s="50">
        <v>10000</v>
      </c>
      <c r="F13" s="36">
        <v>0</v>
      </c>
      <c r="G13" s="50">
        <v>0</v>
      </c>
      <c r="H13" s="82">
        <v>0</v>
      </c>
      <c r="I13" s="82">
        <v>0</v>
      </c>
    </row>
    <row r="14" spans="1:9" ht="11" customHeight="1" x14ac:dyDescent="0.2">
      <c r="A14" s="11">
        <v>14</v>
      </c>
      <c r="B14" s="28" t="s">
        <v>4</v>
      </c>
      <c r="C14" s="36">
        <v>9788.69</v>
      </c>
      <c r="D14" s="36">
        <v>24370</v>
      </c>
      <c r="E14" s="36">
        <v>24370</v>
      </c>
      <c r="F14" s="36">
        <v>15594.300000000001</v>
      </c>
      <c r="G14" s="36">
        <v>25000</v>
      </c>
      <c r="H14" s="81">
        <v>25000</v>
      </c>
      <c r="I14" s="81">
        <v>25000</v>
      </c>
    </row>
    <row r="15" spans="1:9" ht="11" customHeight="1" x14ac:dyDescent="0.2">
      <c r="A15" s="7"/>
      <c r="B15" s="8" t="s">
        <v>5</v>
      </c>
      <c r="C15" s="16">
        <f t="shared" ref="C15:I15" si="1">SUM(C11:C14)</f>
        <v>696798.10999999987</v>
      </c>
      <c r="D15" s="16">
        <f t="shared" si="1"/>
        <v>724485</v>
      </c>
      <c r="E15" s="16">
        <f t="shared" si="1"/>
        <v>739934</v>
      </c>
      <c r="F15" s="16">
        <f t="shared" si="1"/>
        <v>511011.17</v>
      </c>
      <c r="G15" s="16">
        <f t="shared" si="1"/>
        <v>726000</v>
      </c>
      <c r="H15" s="16">
        <f t="shared" si="1"/>
        <v>733000</v>
      </c>
      <c r="I15" s="16">
        <f t="shared" si="1"/>
        <v>740000</v>
      </c>
    </row>
    <row r="16" spans="1:9" ht="11" customHeight="1" x14ac:dyDescent="0.2">
      <c r="A16" s="7"/>
      <c r="B16" s="8"/>
      <c r="C16" s="16"/>
      <c r="D16" s="16"/>
      <c r="E16" s="16"/>
      <c r="F16" s="22"/>
      <c r="G16" s="16"/>
    </row>
    <row r="17" spans="1:9" ht="11" customHeight="1" x14ac:dyDescent="0.2">
      <c r="A17" s="15" t="s">
        <v>6</v>
      </c>
      <c r="B17" s="6" t="s">
        <v>60</v>
      </c>
      <c r="F17" s="22"/>
    </row>
    <row r="18" spans="1:9" ht="11" customHeight="1" x14ac:dyDescent="0.2">
      <c r="A18" s="11">
        <v>15</v>
      </c>
      <c r="B18" s="28" t="s">
        <v>76</v>
      </c>
      <c r="C18" s="36">
        <v>2000</v>
      </c>
      <c r="D18" s="36">
        <v>0</v>
      </c>
      <c r="E18" s="36">
        <v>0</v>
      </c>
      <c r="F18" s="36">
        <v>0</v>
      </c>
      <c r="G18" s="36">
        <v>0</v>
      </c>
    </row>
    <row r="19" spans="1:9" ht="11" customHeight="1" x14ac:dyDescent="0.2">
      <c r="A19" s="11">
        <v>16</v>
      </c>
      <c r="B19" s="28" t="s">
        <v>7</v>
      </c>
      <c r="C19" s="36">
        <v>17146.43</v>
      </c>
      <c r="D19" s="36">
        <v>14500</v>
      </c>
      <c r="E19" s="36">
        <v>14500</v>
      </c>
      <c r="F19" s="36">
        <v>3071.5299999999997</v>
      </c>
      <c r="G19" s="36">
        <v>16000</v>
      </c>
      <c r="H19" s="81">
        <v>16600</v>
      </c>
      <c r="I19" s="81">
        <v>17200</v>
      </c>
    </row>
    <row r="20" spans="1:9" ht="11" customHeight="1" x14ac:dyDescent="0.2">
      <c r="A20" s="11">
        <v>17</v>
      </c>
      <c r="B20" s="28" t="s">
        <v>65</v>
      </c>
      <c r="C20" s="36">
        <v>6883.7</v>
      </c>
      <c r="D20" s="36">
        <v>12550</v>
      </c>
      <c r="E20" s="36">
        <v>12550</v>
      </c>
      <c r="F20" s="36">
        <v>10243.16</v>
      </c>
      <c r="G20" s="36">
        <v>15000</v>
      </c>
      <c r="H20" s="81">
        <v>15500</v>
      </c>
      <c r="I20" s="81">
        <v>16000</v>
      </c>
    </row>
    <row r="21" spans="1:9" ht="11" customHeight="1" x14ac:dyDescent="0.2">
      <c r="A21" s="11">
        <v>18</v>
      </c>
      <c r="B21" s="28" t="s">
        <v>66</v>
      </c>
      <c r="C21" s="36">
        <v>9437.81</v>
      </c>
      <c r="D21" s="36">
        <v>4670</v>
      </c>
      <c r="E21" s="36">
        <v>6170</v>
      </c>
      <c r="F21" s="36">
        <v>5100.0700000000006</v>
      </c>
      <c r="G21" s="36">
        <v>3000</v>
      </c>
      <c r="H21" s="81">
        <v>3000</v>
      </c>
      <c r="I21" s="81">
        <v>3000</v>
      </c>
    </row>
    <row r="22" spans="1:9" ht="11" customHeight="1" x14ac:dyDescent="0.2">
      <c r="A22" s="11">
        <v>19</v>
      </c>
      <c r="B22" s="28" t="s">
        <v>67</v>
      </c>
      <c r="C22" s="36">
        <v>2083.19</v>
      </c>
      <c r="D22" s="36">
        <v>2400</v>
      </c>
      <c r="E22" s="36">
        <v>2400</v>
      </c>
      <c r="F22" s="36">
        <v>1637.15</v>
      </c>
      <c r="G22" s="36">
        <v>2400</v>
      </c>
      <c r="H22" s="81">
        <v>2400</v>
      </c>
      <c r="I22" s="81">
        <v>2400</v>
      </c>
    </row>
    <row r="23" spans="1:9" ht="11" customHeight="1" x14ac:dyDescent="0.2">
      <c r="A23" s="11">
        <v>20</v>
      </c>
      <c r="B23" s="28" t="s">
        <v>68</v>
      </c>
      <c r="C23" s="36">
        <v>8423.83</v>
      </c>
      <c r="D23" s="36">
        <v>6560</v>
      </c>
      <c r="E23" s="36">
        <v>6560</v>
      </c>
      <c r="F23" s="36">
        <v>4264.8</v>
      </c>
      <c r="G23" s="36">
        <v>8500</v>
      </c>
      <c r="H23" s="81">
        <v>9000</v>
      </c>
      <c r="I23" s="81">
        <v>9500</v>
      </c>
    </row>
    <row r="24" spans="1:9" ht="11" customHeight="1" x14ac:dyDescent="0.2">
      <c r="A24" s="11">
        <v>21</v>
      </c>
      <c r="B24" s="28" t="s">
        <v>8</v>
      </c>
      <c r="C24" s="38">
        <v>5535.37</v>
      </c>
      <c r="D24" s="38">
        <v>3850</v>
      </c>
      <c r="E24" s="36">
        <v>4000</v>
      </c>
      <c r="F24" s="36">
        <v>2433.7600000000002</v>
      </c>
      <c r="G24" s="36">
        <v>4000</v>
      </c>
      <c r="H24" s="81">
        <v>4000</v>
      </c>
      <c r="I24" s="81">
        <v>4000</v>
      </c>
    </row>
    <row r="25" spans="1:9" ht="11" customHeight="1" x14ac:dyDescent="0.2">
      <c r="A25" s="11">
        <v>22</v>
      </c>
      <c r="B25" s="28" t="s">
        <v>9</v>
      </c>
      <c r="C25" s="36">
        <v>4412.8599999999997</v>
      </c>
      <c r="D25" s="36">
        <v>5500</v>
      </c>
      <c r="E25" s="36">
        <v>5500</v>
      </c>
      <c r="F25" s="36">
        <v>2560.1499999999996</v>
      </c>
      <c r="G25" s="36">
        <v>5500</v>
      </c>
      <c r="H25" s="36">
        <v>5500</v>
      </c>
      <c r="I25" s="36">
        <v>5500</v>
      </c>
    </row>
    <row r="26" spans="1:9" ht="11" customHeight="1" x14ac:dyDescent="0.2">
      <c r="A26" s="11">
        <v>23</v>
      </c>
      <c r="B26" s="28" t="s">
        <v>10</v>
      </c>
      <c r="C26" s="36">
        <v>1039.2</v>
      </c>
      <c r="D26" s="36">
        <v>500</v>
      </c>
      <c r="E26" s="36">
        <v>500</v>
      </c>
      <c r="F26" s="36">
        <v>0</v>
      </c>
      <c r="G26" s="36">
        <v>500</v>
      </c>
      <c r="H26" s="36">
        <v>500</v>
      </c>
      <c r="I26" s="36">
        <v>500</v>
      </c>
    </row>
    <row r="27" spans="1:9" ht="11" customHeight="1" x14ac:dyDescent="0.2">
      <c r="A27" s="11">
        <v>24</v>
      </c>
      <c r="B27" s="28" t="s">
        <v>81</v>
      </c>
      <c r="C27" s="36">
        <v>2460</v>
      </c>
      <c r="D27" s="36">
        <v>2900</v>
      </c>
      <c r="E27" s="36">
        <v>2900</v>
      </c>
      <c r="F27" s="36">
        <v>2400</v>
      </c>
      <c r="G27" s="36">
        <v>2900</v>
      </c>
      <c r="H27" s="81">
        <v>2900</v>
      </c>
      <c r="I27" s="81">
        <v>2900</v>
      </c>
    </row>
    <row r="28" spans="1:9" ht="11" customHeight="1" x14ac:dyDescent="0.2">
      <c r="A28" s="11">
        <v>25</v>
      </c>
      <c r="B28" s="28" t="s">
        <v>64</v>
      </c>
      <c r="C28" s="36">
        <v>832.91</v>
      </c>
      <c r="D28" s="36">
        <v>1000</v>
      </c>
      <c r="E28" s="36">
        <v>1000</v>
      </c>
      <c r="F28" s="36">
        <v>809.02</v>
      </c>
      <c r="G28" s="36">
        <v>1000</v>
      </c>
      <c r="H28" s="81">
        <v>1000</v>
      </c>
      <c r="I28" s="81">
        <v>1000</v>
      </c>
    </row>
    <row r="29" spans="1:9" ht="11" customHeight="1" x14ac:dyDescent="0.2">
      <c r="A29" s="11">
        <v>26</v>
      </c>
      <c r="B29" s="28" t="s">
        <v>11</v>
      </c>
      <c r="C29" s="36">
        <v>2105.16</v>
      </c>
      <c r="D29" s="36">
        <v>5000</v>
      </c>
      <c r="E29" s="36">
        <v>5000</v>
      </c>
      <c r="F29" s="36">
        <v>2887.04</v>
      </c>
      <c r="G29" s="36">
        <v>5000</v>
      </c>
      <c r="H29" s="81">
        <v>5000</v>
      </c>
      <c r="I29" s="81">
        <v>5000</v>
      </c>
    </row>
    <row r="30" spans="1:9" ht="11" customHeight="1" x14ac:dyDescent="0.2">
      <c r="A30" s="7"/>
      <c r="B30" s="8" t="s">
        <v>12</v>
      </c>
      <c r="C30" s="16">
        <f t="shared" ref="C30" si="2">SUM(C18:C29)</f>
        <v>62360.460000000006</v>
      </c>
      <c r="D30" s="16">
        <f t="shared" ref="D30" si="3">SUM(D18:D29)</f>
        <v>59430</v>
      </c>
      <c r="E30" s="16">
        <v>60930</v>
      </c>
      <c r="F30" s="16">
        <v>35406.68</v>
      </c>
      <c r="G30" s="16">
        <v>60930</v>
      </c>
      <c r="H30" s="16">
        <v>60930</v>
      </c>
      <c r="I30" s="16">
        <v>60930</v>
      </c>
    </row>
    <row r="31" spans="1:9" ht="11" customHeight="1" x14ac:dyDescent="0.2">
      <c r="A31" s="15" t="s">
        <v>13</v>
      </c>
      <c r="B31" s="6" t="s">
        <v>14</v>
      </c>
      <c r="C31" s="26"/>
      <c r="D31" s="26"/>
      <c r="E31" s="26"/>
      <c r="F31" s="22"/>
      <c r="G31" s="26"/>
    </row>
    <row r="32" spans="1:9" ht="11" customHeight="1" x14ac:dyDescent="0.2">
      <c r="A32" s="11">
        <v>27</v>
      </c>
      <c r="B32" s="28" t="s">
        <v>70</v>
      </c>
      <c r="C32" s="36"/>
      <c r="D32" s="36">
        <v>0</v>
      </c>
      <c r="E32" s="36">
        <v>0</v>
      </c>
      <c r="F32" s="36">
        <v>0</v>
      </c>
      <c r="G32" s="36">
        <v>5000</v>
      </c>
      <c r="H32" s="81">
        <v>0</v>
      </c>
      <c r="I32" s="81">
        <v>0</v>
      </c>
    </row>
    <row r="33" spans="1:10" ht="11" customHeight="1" x14ac:dyDescent="0.2">
      <c r="A33" s="11">
        <v>28</v>
      </c>
      <c r="B33" s="28" t="s">
        <v>82</v>
      </c>
      <c r="C33" s="36">
        <v>28816.93</v>
      </c>
      <c r="D33" s="36">
        <v>10000</v>
      </c>
      <c r="E33" s="36">
        <v>12000</v>
      </c>
      <c r="F33" s="36">
        <v>8663.3700000000008</v>
      </c>
      <c r="G33" s="36">
        <v>10000</v>
      </c>
      <c r="H33" s="81">
        <v>10000</v>
      </c>
      <c r="I33" s="81">
        <v>10000</v>
      </c>
    </row>
    <row r="34" spans="1:10" ht="11" customHeight="1" x14ac:dyDescent="0.2">
      <c r="A34" s="11">
        <v>29</v>
      </c>
      <c r="B34" s="28" t="s">
        <v>71</v>
      </c>
      <c r="C34" s="50"/>
      <c r="D34" s="50">
        <v>40000</v>
      </c>
      <c r="E34" s="50">
        <v>45000</v>
      </c>
      <c r="F34" s="36">
        <v>27525.82</v>
      </c>
      <c r="G34" s="50">
        <v>15000</v>
      </c>
      <c r="H34" s="81">
        <v>5000</v>
      </c>
      <c r="I34" s="82">
        <v>0</v>
      </c>
    </row>
    <row r="35" spans="1:10" ht="11" customHeight="1" x14ac:dyDescent="0.2">
      <c r="A35" s="11">
        <v>30</v>
      </c>
      <c r="B35" s="28" t="s">
        <v>72</v>
      </c>
      <c r="C35" s="36">
        <v>2173.8000000000002</v>
      </c>
      <c r="D35" s="36">
        <v>4080</v>
      </c>
      <c r="E35" s="36">
        <v>4080</v>
      </c>
      <c r="F35" s="36">
        <v>0</v>
      </c>
      <c r="G35" s="36">
        <v>5000</v>
      </c>
      <c r="H35" s="81">
        <v>5000</v>
      </c>
      <c r="I35" s="81">
        <v>0</v>
      </c>
    </row>
    <row r="36" spans="1:10" ht="11" customHeight="1" x14ac:dyDescent="0.2">
      <c r="A36" s="11">
        <v>31</v>
      </c>
      <c r="B36" s="28" t="s">
        <v>83</v>
      </c>
      <c r="C36" s="36"/>
      <c r="D36" s="36">
        <v>5000</v>
      </c>
      <c r="E36" s="36">
        <v>10500</v>
      </c>
      <c r="F36" s="36">
        <v>7324.02</v>
      </c>
      <c r="G36" s="36">
        <v>20000</v>
      </c>
      <c r="H36" s="81">
        <v>20000</v>
      </c>
      <c r="I36" s="81">
        <v>20000</v>
      </c>
      <c r="J36" s="81"/>
    </row>
    <row r="37" spans="1:10" ht="11" customHeight="1" x14ac:dyDescent="0.2">
      <c r="A37" s="11">
        <v>32</v>
      </c>
      <c r="B37" s="28" t="s">
        <v>84</v>
      </c>
      <c r="C37" s="36"/>
      <c r="D37" s="36">
        <v>5000</v>
      </c>
      <c r="E37" s="36">
        <v>8500</v>
      </c>
      <c r="F37" s="36">
        <v>8507.65</v>
      </c>
      <c r="G37" s="36">
        <v>7500</v>
      </c>
      <c r="H37" s="81">
        <v>7500</v>
      </c>
      <c r="I37" s="81">
        <v>7500</v>
      </c>
    </row>
    <row r="38" spans="1:10" ht="11" customHeight="1" x14ac:dyDescent="0.2">
      <c r="A38" s="11">
        <v>33</v>
      </c>
      <c r="B38" s="28" t="s">
        <v>85</v>
      </c>
      <c r="C38" s="36"/>
      <c r="D38" s="36">
        <v>31000</v>
      </c>
      <c r="E38" s="36">
        <v>31000</v>
      </c>
      <c r="F38" s="36">
        <v>23247.72</v>
      </c>
      <c r="G38" s="36">
        <v>0</v>
      </c>
      <c r="H38" s="81">
        <v>0</v>
      </c>
      <c r="I38" s="81">
        <v>0</v>
      </c>
    </row>
    <row r="39" spans="1:10" ht="11" customHeight="1" x14ac:dyDescent="0.2">
      <c r="A39" s="11">
        <v>34</v>
      </c>
      <c r="B39" s="28" t="s">
        <v>86</v>
      </c>
      <c r="C39" s="36"/>
      <c r="D39" s="36">
        <v>22700</v>
      </c>
      <c r="E39" s="36">
        <v>22700</v>
      </c>
      <c r="F39" s="36">
        <v>0</v>
      </c>
      <c r="G39" s="36">
        <v>30000</v>
      </c>
      <c r="H39" s="81">
        <v>30000</v>
      </c>
      <c r="I39" s="81">
        <v>30000</v>
      </c>
    </row>
    <row r="40" spans="1:10" ht="11" customHeight="1" x14ac:dyDescent="0.2">
      <c r="A40" s="11">
        <v>35</v>
      </c>
      <c r="B40" s="28" t="s">
        <v>102</v>
      </c>
      <c r="C40" s="36"/>
      <c r="D40" s="36">
        <v>0</v>
      </c>
      <c r="E40" s="36">
        <v>80000</v>
      </c>
      <c r="F40" s="36">
        <v>72139.360000000001</v>
      </c>
      <c r="G40" s="36">
        <v>0</v>
      </c>
      <c r="H40" s="81">
        <v>0</v>
      </c>
      <c r="I40" s="81">
        <v>0</v>
      </c>
    </row>
    <row r="41" spans="1:10" ht="11" customHeight="1" x14ac:dyDescent="0.2">
      <c r="A41" s="11">
        <v>36</v>
      </c>
      <c r="B41" s="28" t="s">
        <v>87</v>
      </c>
      <c r="C41" s="36">
        <v>4800</v>
      </c>
      <c r="D41" s="36">
        <v>3500</v>
      </c>
      <c r="E41" s="36">
        <v>11000</v>
      </c>
      <c r="F41" s="36">
        <v>104.06</v>
      </c>
      <c r="G41" s="36">
        <v>10000</v>
      </c>
      <c r="H41" s="81">
        <v>30000</v>
      </c>
      <c r="I41" s="81">
        <v>30000</v>
      </c>
    </row>
    <row r="42" spans="1:10" ht="11" customHeight="1" x14ac:dyDescent="0.2">
      <c r="A42" s="7"/>
      <c r="B42" s="8" t="s">
        <v>15</v>
      </c>
      <c r="C42" s="16">
        <f>SUM(C32:C41)</f>
        <v>35790.729999999996</v>
      </c>
      <c r="D42" s="16">
        <f t="shared" ref="D42:I42" si="4">SUM(D32:D41)</f>
        <v>121280</v>
      </c>
      <c r="E42" s="16">
        <f t="shared" si="4"/>
        <v>224780</v>
      </c>
      <c r="F42" s="16">
        <f t="shared" si="4"/>
        <v>147512</v>
      </c>
      <c r="G42" s="16">
        <f t="shared" si="4"/>
        <v>102500</v>
      </c>
      <c r="H42" s="16">
        <f t="shared" si="4"/>
        <v>107500</v>
      </c>
      <c r="I42" s="16">
        <f t="shared" si="4"/>
        <v>97500</v>
      </c>
    </row>
    <row r="43" spans="1:10" ht="11" customHeight="1" x14ac:dyDescent="0.2">
      <c r="A43" s="15" t="s">
        <v>16</v>
      </c>
      <c r="B43" s="6" t="s">
        <v>17</v>
      </c>
      <c r="C43" s="22"/>
      <c r="D43" s="22"/>
      <c r="E43" s="22"/>
      <c r="F43" s="22"/>
      <c r="G43" s="22"/>
    </row>
    <row r="44" spans="1:10" ht="11" customHeight="1" x14ac:dyDescent="0.2">
      <c r="A44" s="11">
        <v>37</v>
      </c>
      <c r="B44" s="28" t="s">
        <v>18</v>
      </c>
      <c r="C44" s="36"/>
      <c r="D44" s="36">
        <v>0</v>
      </c>
      <c r="E44" s="36">
        <v>0</v>
      </c>
      <c r="F44" s="36">
        <v>0</v>
      </c>
      <c r="G44" s="36">
        <v>0</v>
      </c>
      <c r="H44" s="81">
        <v>0</v>
      </c>
      <c r="I44" s="81">
        <v>0</v>
      </c>
    </row>
    <row r="45" spans="1:10" ht="11" customHeight="1" x14ac:dyDescent="0.2">
      <c r="A45" s="11">
        <v>38</v>
      </c>
      <c r="B45" s="28" t="s">
        <v>19</v>
      </c>
      <c r="C45" s="50"/>
      <c r="D45" s="50">
        <v>48000</v>
      </c>
      <c r="E45" s="50">
        <v>48000</v>
      </c>
      <c r="F45" s="36">
        <v>0</v>
      </c>
      <c r="G45" s="50">
        <v>48000</v>
      </c>
      <c r="H45" s="50">
        <v>48000</v>
      </c>
      <c r="I45" s="50">
        <v>48000</v>
      </c>
    </row>
    <row r="46" spans="1:10" ht="11" customHeight="1" x14ac:dyDescent="0.2">
      <c r="A46" s="11">
        <v>39</v>
      </c>
      <c r="B46" s="28" t="s">
        <v>21</v>
      </c>
      <c r="C46" s="36"/>
      <c r="D46" s="36">
        <v>12000</v>
      </c>
      <c r="E46" s="36">
        <v>12000</v>
      </c>
      <c r="F46" s="36">
        <v>0</v>
      </c>
      <c r="G46" s="36">
        <v>12000</v>
      </c>
      <c r="H46" s="36">
        <v>12000</v>
      </c>
      <c r="I46" s="36">
        <v>12000</v>
      </c>
    </row>
    <row r="47" spans="1:10" ht="11" customHeight="1" x14ac:dyDescent="0.2">
      <c r="A47" s="11">
        <v>40</v>
      </c>
      <c r="B47" s="28" t="s">
        <v>22</v>
      </c>
      <c r="C47" s="36">
        <v>3157.78</v>
      </c>
      <c r="D47" s="36">
        <v>2700</v>
      </c>
      <c r="E47" s="36">
        <v>2700</v>
      </c>
      <c r="F47" s="36">
        <v>1475.32</v>
      </c>
      <c r="G47" s="36">
        <v>2700</v>
      </c>
      <c r="H47" s="36">
        <v>2700</v>
      </c>
      <c r="I47" s="36">
        <v>2700</v>
      </c>
    </row>
    <row r="48" spans="1:10" ht="11" customHeight="1" x14ac:dyDescent="0.2">
      <c r="A48" s="11">
        <v>41</v>
      </c>
      <c r="B48" s="28" t="s">
        <v>23</v>
      </c>
      <c r="C48" s="36">
        <v>816.8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</row>
    <row r="49" spans="1:9" ht="11" customHeight="1" x14ac:dyDescent="0.2">
      <c r="A49" s="11">
        <v>42</v>
      </c>
      <c r="B49" s="28" t="s">
        <v>54</v>
      </c>
      <c r="C49" s="36">
        <v>2900.65</v>
      </c>
      <c r="D49" s="36">
        <v>3100</v>
      </c>
      <c r="E49" s="36">
        <v>3100</v>
      </c>
      <c r="F49" s="36">
        <v>3261.12</v>
      </c>
      <c r="G49" s="36">
        <v>3250</v>
      </c>
      <c r="H49" s="81">
        <v>3250</v>
      </c>
      <c r="I49" s="81">
        <v>3250</v>
      </c>
    </row>
    <row r="50" spans="1:9" ht="11" customHeight="1" x14ac:dyDescent="0.2">
      <c r="A50" s="11">
        <v>43</v>
      </c>
      <c r="B50" s="28" t="s">
        <v>51</v>
      </c>
      <c r="C50" s="36">
        <v>890</v>
      </c>
      <c r="D50" s="36">
        <v>890</v>
      </c>
      <c r="E50" s="36">
        <v>890</v>
      </c>
      <c r="F50" s="36">
        <v>890</v>
      </c>
      <c r="G50" s="36">
        <v>890</v>
      </c>
      <c r="H50" s="81">
        <v>890</v>
      </c>
      <c r="I50" s="81">
        <v>890</v>
      </c>
    </row>
    <row r="51" spans="1:9" ht="11" customHeight="1" x14ac:dyDescent="0.2">
      <c r="A51" s="11">
        <v>44</v>
      </c>
      <c r="B51" s="28" t="s">
        <v>24</v>
      </c>
      <c r="C51" s="36">
        <v>6328.59</v>
      </c>
      <c r="D51" s="36">
        <v>6500</v>
      </c>
      <c r="E51" s="36">
        <v>6500</v>
      </c>
      <c r="F51" s="36">
        <v>432.32000000000005</v>
      </c>
      <c r="G51" s="36">
        <v>6500</v>
      </c>
      <c r="H51" s="81">
        <v>6500</v>
      </c>
      <c r="I51" s="81">
        <v>6500</v>
      </c>
    </row>
    <row r="52" spans="1:9" ht="11" customHeight="1" x14ac:dyDescent="0.2">
      <c r="A52" s="7"/>
      <c r="B52" s="8" t="s">
        <v>25</v>
      </c>
      <c r="C52" s="16">
        <f t="shared" ref="C52" si="5">SUM(C44:C51)</f>
        <v>14093.82</v>
      </c>
      <c r="D52" s="16">
        <f t="shared" ref="D52" si="6">SUM(D44:D51)</f>
        <v>73190</v>
      </c>
      <c r="E52" s="16">
        <v>73190</v>
      </c>
      <c r="F52" s="16">
        <v>6058.7599999999993</v>
      </c>
      <c r="G52" s="16">
        <v>73190</v>
      </c>
      <c r="H52" s="16">
        <f t="shared" ref="H52:I52" si="7">SUM(H44:H51)</f>
        <v>73340</v>
      </c>
      <c r="I52" s="16">
        <f t="shared" si="7"/>
        <v>73340</v>
      </c>
    </row>
    <row r="53" spans="1:9" ht="11" customHeight="1" x14ac:dyDescent="0.2">
      <c r="A53" s="7"/>
      <c r="B53" s="4"/>
      <c r="C53" s="23"/>
      <c r="D53" s="23"/>
      <c r="E53" s="23"/>
      <c r="F53" s="22"/>
      <c r="G53" s="23"/>
    </row>
    <row r="54" spans="1:9" ht="11" customHeight="1" x14ac:dyDescent="0.2">
      <c r="A54" s="73">
        <v>2</v>
      </c>
      <c r="B54" s="73" t="s">
        <v>26</v>
      </c>
      <c r="C54" s="74">
        <f>C67+C71</f>
        <v>12222.75</v>
      </c>
      <c r="D54" s="74">
        <f t="shared" ref="D54:I54" si="8">D67+D71</f>
        <v>15100</v>
      </c>
      <c r="E54" s="74">
        <f t="shared" si="8"/>
        <v>20100</v>
      </c>
      <c r="F54" s="74">
        <f t="shared" si="8"/>
        <v>9032.33</v>
      </c>
      <c r="G54" s="74">
        <f t="shared" si="8"/>
        <v>15600</v>
      </c>
      <c r="H54" s="74">
        <f t="shared" si="8"/>
        <v>15600</v>
      </c>
      <c r="I54" s="74">
        <f t="shared" si="8"/>
        <v>20600</v>
      </c>
    </row>
    <row r="55" spans="1:9" ht="11" customHeight="1" x14ac:dyDescent="0.2">
      <c r="A55" s="15" t="s">
        <v>1</v>
      </c>
      <c r="B55" s="6" t="s">
        <v>27</v>
      </c>
      <c r="C55" s="23"/>
      <c r="D55" s="23"/>
      <c r="E55" s="26"/>
      <c r="F55" s="22"/>
      <c r="G55" s="26"/>
    </row>
    <row r="56" spans="1:9" ht="11" customHeight="1" x14ac:dyDescent="0.2">
      <c r="A56" s="11">
        <v>201</v>
      </c>
      <c r="B56" s="28" t="s">
        <v>62</v>
      </c>
      <c r="C56" s="36">
        <v>300</v>
      </c>
      <c r="D56" s="36">
        <v>600</v>
      </c>
      <c r="E56" s="36">
        <v>600</v>
      </c>
      <c r="F56" s="36">
        <v>0</v>
      </c>
      <c r="G56" s="36">
        <v>600</v>
      </c>
      <c r="H56" s="81">
        <v>600</v>
      </c>
      <c r="I56" s="81">
        <v>600</v>
      </c>
    </row>
    <row r="57" spans="1:9" ht="11" customHeight="1" x14ac:dyDescent="0.2">
      <c r="A57" s="7"/>
      <c r="B57" s="4"/>
      <c r="C57" s="23"/>
      <c r="D57" s="23"/>
      <c r="E57" s="23"/>
      <c r="F57" s="22"/>
      <c r="G57" s="23"/>
    </row>
    <row r="58" spans="1:9" ht="11" customHeight="1" x14ac:dyDescent="0.2">
      <c r="A58" s="7"/>
      <c r="B58" s="4"/>
      <c r="C58" s="23"/>
      <c r="D58" s="23"/>
      <c r="E58" s="23"/>
      <c r="G58" s="23"/>
    </row>
    <row r="59" spans="1:9" ht="11" customHeight="1" x14ac:dyDescent="0.2">
      <c r="A59" s="21"/>
      <c r="C59" s="72" t="s">
        <v>58</v>
      </c>
      <c r="D59" s="71" t="s">
        <v>108</v>
      </c>
      <c r="E59" s="71" t="s">
        <v>113</v>
      </c>
      <c r="F59" s="71" t="s">
        <v>58</v>
      </c>
      <c r="G59" s="69" t="s">
        <v>112</v>
      </c>
      <c r="H59" s="70" t="s">
        <v>112</v>
      </c>
      <c r="I59" s="70" t="s">
        <v>112</v>
      </c>
    </row>
    <row r="60" spans="1:9" ht="11" customHeight="1" x14ac:dyDescent="0.2">
      <c r="C60" s="72" t="s">
        <v>80</v>
      </c>
      <c r="D60" s="71" t="s">
        <v>69</v>
      </c>
      <c r="E60" s="71"/>
      <c r="F60" s="71" t="s">
        <v>79</v>
      </c>
      <c r="G60" s="69">
        <v>2018</v>
      </c>
      <c r="H60" s="70">
        <v>2019</v>
      </c>
      <c r="I60" s="70">
        <v>2020</v>
      </c>
    </row>
    <row r="61" spans="1:9" ht="11" customHeight="1" x14ac:dyDescent="0.2">
      <c r="A61" s="13"/>
      <c r="B61" s="14" t="s">
        <v>48</v>
      </c>
      <c r="C61" s="72">
        <v>2016</v>
      </c>
      <c r="D61" s="71">
        <v>2017</v>
      </c>
      <c r="E61" s="71">
        <v>2017</v>
      </c>
      <c r="F61" s="71" t="s">
        <v>117</v>
      </c>
      <c r="G61" s="69"/>
      <c r="H61" s="70"/>
      <c r="I61" s="70"/>
    </row>
    <row r="62" spans="1:9" ht="11" customHeight="1" x14ac:dyDescent="0.2">
      <c r="A62" s="7"/>
      <c r="B62" s="4"/>
      <c r="C62" s="23"/>
      <c r="D62" s="23"/>
      <c r="E62" s="23"/>
      <c r="G62" s="23"/>
    </row>
    <row r="63" spans="1:9" ht="11" customHeight="1" x14ac:dyDescent="0.2">
      <c r="A63" s="11">
        <v>202</v>
      </c>
      <c r="B63" s="28" t="s">
        <v>61</v>
      </c>
      <c r="C63" s="36">
        <v>1645.51</v>
      </c>
      <c r="D63" s="36">
        <v>1000</v>
      </c>
      <c r="E63" s="36">
        <v>1000</v>
      </c>
      <c r="F63" s="36">
        <v>1022.02</v>
      </c>
      <c r="G63" s="36">
        <v>1500</v>
      </c>
      <c r="H63" s="81">
        <v>1500</v>
      </c>
      <c r="I63" s="81">
        <v>1500</v>
      </c>
    </row>
    <row r="64" spans="1:9" ht="11" customHeight="1" x14ac:dyDescent="0.2">
      <c r="A64" s="11">
        <v>203</v>
      </c>
      <c r="B64" s="28" t="s">
        <v>28</v>
      </c>
      <c r="C64" s="36">
        <v>823.36</v>
      </c>
      <c r="D64" s="36">
        <v>2000</v>
      </c>
      <c r="E64" s="36">
        <v>2000</v>
      </c>
      <c r="F64" s="36">
        <v>174</v>
      </c>
      <c r="G64" s="36">
        <v>2000</v>
      </c>
      <c r="H64" s="81">
        <v>2000</v>
      </c>
      <c r="I64" s="81">
        <v>2000</v>
      </c>
    </row>
    <row r="65" spans="1:9" ht="11" customHeight="1" x14ac:dyDescent="0.2">
      <c r="A65" s="11">
        <v>204</v>
      </c>
      <c r="B65" s="28" t="s">
        <v>29</v>
      </c>
      <c r="C65" s="36">
        <v>912.4</v>
      </c>
      <c r="D65" s="36">
        <v>1000</v>
      </c>
      <c r="E65" s="36">
        <v>6000</v>
      </c>
      <c r="F65" s="36">
        <v>108.53</v>
      </c>
      <c r="G65" s="36">
        <v>1000</v>
      </c>
      <c r="H65" s="81">
        <v>1000</v>
      </c>
      <c r="I65" s="81">
        <v>6000</v>
      </c>
    </row>
    <row r="66" spans="1:9" ht="11" customHeight="1" x14ac:dyDescent="0.2">
      <c r="A66" s="11">
        <v>205</v>
      </c>
      <c r="B66" s="28" t="s">
        <v>63</v>
      </c>
      <c r="C66" s="36">
        <v>2096.1</v>
      </c>
      <c r="D66" s="36">
        <v>3500</v>
      </c>
      <c r="E66" s="36">
        <v>3500</v>
      </c>
      <c r="F66" s="36">
        <v>1074.45</v>
      </c>
      <c r="G66" s="36">
        <v>3500</v>
      </c>
      <c r="H66" s="81">
        <v>3500</v>
      </c>
      <c r="I66" s="81">
        <v>3500</v>
      </c>
    </row>
    <row r="67" spans="1:9" ht="11" customHeight="1" x14ac:dyDescent="0.2">
      <c r="A67" s="11"/>
      <c r="B67" s="8" t="s">
        <v>5</v>
      </c>
      <c r="C67" s="16">
        <f>C56+SUM(C63:C66)</f>
        <v>5777.37</v>
      </c>
      <c r="D67" s="16">
        <f t="shared" ref="D67:I67" si="9">D56+SUM(D63:D66)</f>
        <v>8100</v>
      </c>
      <c r="E67" s="16">
        <f t="shared" si="9"/>
        <v>13100</v>
      </c>
      <c r="F67" s="16">
        <f t="shared" si="9"/>
        <v>2379</v>
      </c>
      <c r="G67" s="16">
        <f t="shared" si="9"/>
        <v>8600</v>
      </c>
      <c r="H67" s="16">
        <f t="shared" si="9"/>
        <v>8600</v>
      </c>
      <c r="I67" s="16">
        <f t="shared" si="9"/>
        <v>13600</v>
      </c>
    </row>
    <row r="68" spans="1:9" ht="11" customHeight="1" x14ac:dyDescent="0.2">
      <c r="A68" s="15" t="s">
        <v>6</v>
      </c>
      <c r="B68" s="6" t="s">
        <v>30</v>
      </c>
      <c r="C68" s="22"/>
      <c r="D68" s="22"/>
      <c r="E68" s="22"/>
      <c r="F68" s="38"/>
      <c r="G68" s="22"/>
    </row>
    <row r="69" spans="1:9" ht="11" customHeight="1" x14ac:dyDescent="0.2">
      <c r="A69" s="11">
        <v>207</v>
      </c>
      <c r="B69" s="28" t="s">
        <v>10</v>
      </c>
      <c r="C69" s="36">
        <v>3656.77</v>
      </c>
      <c r="D69" s="36">
        <v>4000</v>
      </c>
      <c r="E69" s="36">
        <v>4000</v>
      </c>
      <c r="F69" s="36">
        <v>3670.8799999999997</v>
      </c>
      <c r="G69" s="36">
        <v>4000</v>
      </c>
      <c r="H69" s="81">
        <v>4000</v>
      </c>
      <c r="I69" s="81">
        <v>4000</v>
      </c>
    </row>
    <row r="70" spans="1:9" ht="11" customHeight="1" x14ac:dyDescent="0.2">
      <c r="A70" s="11">
        <v>208</v>
      </c>
      <c r="B70" s="28" t="s">
        <v>20</v>
      </c>
      <c r="C70" s="36">
        <v>2788.61</v>
      </c>
      <c r="D70" s="36">
        <v>3000</v>
      </c>
      <c r="E70" s="36">
        <v>3000</v>
      </c>
      <c r="F70" s="36">
        <v>2982.4500000000003</v>
      </c>
      <c r="G70" s="36">
        <v>3000</v>
      </c>
      <c r="H70" s="81">
        <v>3000</v>
      </c>
      <c r="I70" s="81">
        <v>3000</v>
      </c>
    </row>
    <row r="71" spans="1:9" ht="11" customHeight="1" x14ac:dyDescent="0.2">
      <c r="A71" s="11"/>
      <c r="B71" s="8" t="s">
        <v>12</v>
      </c>
      <c r="C71" s="16">
        <f t="shared" ref="C71:I71" si="10">SUM(C69:C70)</f>
        <v>6445.38</v>
      </c>
      <c r="D71" s="16">
        <f t="shared" si="10"/>
        <v>7000</v>
      </c>
      <c r="E71" s="16">
        <f t="shared" si="10"/>
        <v>7000</v>
      </c>
      <c r="F71" s="16">
        <f t="shared" si="10"/>
        <v>6653.33</v>
      </c>
      <c r="G71" s="16">
        <f t="shared" si="10"/>
        <v>7000</v>
      </c>
      <c r="H71" s="16">
        <f t="shared" si="10"/>
        <v>7000</v>
      </c>
      <c r="I71" s="16">
        <f t="shared" si="10"/>
        <v>7000</v>
      </c>
    </row>
    <row r="72" spans="1:9" ht="11" customHeight="1" x14ac:dyDescent="0.2">
      <c r="A72" s="11"/>
      <c r="B72" s="8"/>
      <c r="C72" s="16"/>
      <c r="D72" s="16"/>
      <c r="E72" s="16">
        <v>0</v>
      </c>
      <c r="F72" s="26"/>
      <c r="G72" s="16">
        <v>0</v>
      </c>
    </row>
    <row r="73" spans="1:9" ht="11" customHeight="1" x14ac:dyDescent="0.2">
      <c r="A73" s="73">
        <v>3</v>
      </c>
      <c r="B73" s="73" t="s">
        <v>32</v>
      </c>
      <c r="C73" s="74">
        <f t="shared" ref="C73" si="11">C81+C89+C92</f>
        <v>398185.31999999995</v>
      </c>
      <c r="D73" s="74">
        <f t="shared" ref="D73:F73" si="12">D81+D89+D92</f>
        <v>410447</v>
      </c>
      <c r="E73" s="74">
        <f t="shared" si="12"/>
        <v>437823</v>
      </c>
      <c r="F73" s="74">
        <f t="shared" si="12"/>
        <v>184306.36000000002</v>
      </c>
      <c r="G73" s="74">
        <v>439917.92350000003</v>
      </c>
      <c r="H73" s="74">
        <v>400224.29476600001</v>
      </c>
      <c r="I73" s="74">
        <v>400224.29476600001</v>
      </c>
    </row>
    <row r="74" spans="1:9" ht="11" customHeight="1" x14ac:dyDescent="0.2">
      <c r="A74" s="7"/>
      <c r="B74" s="4"/>
      <c r="C74" s="22"/>
      <c r="D74" s="22"/>
      <c r="E74" s="22"/>
      <c r="F74" s="26"/>
      <c r="G74" s="22"/>
    </row>
    <row r="75" spans="1:9" ht="11" customHeight="1" x14ac:dyDescent="0.2">
      <c r="A75" s="15">
        <v>31</v>
      </c>
      <c r="B75" s="6" t="s">
        <v>55</v>
      </c>
      <c r="C75" s="22"/>
      <c r="D75" s="22"/>
      <c r="E75" s="22"/>
      <c r="F75" s="26"/>
      <c r="G75" s="22"/>
    </row>
    <row r="76" spans="1:9" ht="11" customHeight="1" x14ac:dyDescent="0.2">
      <c r="A76" s="7"/>
      <c r="B76" s="28" t="s">
        <v>33</v>
      </c>
      <c r="C76" s="47" t="s">
        <v>34</v>
      </c>
      <c r="D76" s="47" t="s">
        <v>34</v>
      </c>
      <c r="E76" s="47"/>
      <c r="F76" s="36"/>
      <c r="G76" s="47"/>
    </row>
    <row r="77" spans="1:9" ht="11" customHeight="1" x14ac:dyDescent="0.2">
      <c r="A77" s="7"/>
      <c r="B77" s="28" t="s">
        <v>35</v>
      </c>
      <c r="C77" s="36">
        <v>163990.35</v>
      </c>
      <c r="D77" s="36">
        <v>171660</v>
      </c>
      <c r="E77" s="36">
        <v>199560</v>
      </c>
      <c r="F77" s="36">
        <v>12989.829999999998</v>
      </c>
      <c r="G77" s="36">
        <v>199560</v>
      </c>
    </row>
    <row r="78" spans="1:9" ht="11" customHeight="1" x14ac:dyDescent="0.2">
      <c r="A78" s="7"/>
      <c r="B78" s="28" t="s">
        <v>36</v>
      </c>
      <c r="C78" s="36">
        <v>75930.89</v>
      </c>
      <c r="D78" s="36">
        <v>66321</v>
      </c>
      <c r="E78" s="36">
        <v>65801</v>
      </c>
      <c r="F78" s="36">
        <v>69998.38</v>
      </c>
      <c r="G78" s="36">
        <v>65801</v>
      </c>
    </row>
    <row r="79" spans="1:9" ht="11" customHeight="1" x14ac:dyDescent="0.2">
      <c r="A79" s="7"/>
      <c r="B79" s="28" t="s">
        <v>27</v>
      </c>
      <c r="C79" s="36">
        <v>94287</v>
      </c>
      <c r="D79" s="36">
        <v>82239</v>
      </c>
      <c r="E79" s="36">
        <v>81239</v>
      </c>
      <c r="F79" s="36">
        <v>37033.64</v>
      </c>
      <c r="G79" s="36">
        <v>81239</v>
      </c>
    </row>
    <row r="80" spans="1:9" ht="11" customHeight="1" x14ac:dyDescent="0.2">
      <c r="A80" s="11"/>
      <c r="B80" s="28" t="s">
        <v>37</v>
      </c>
      <c r="C80" s="36">
        <v>2011.29</v>
      </c>
      <c r="D80" s="36">
        <v>3400</v>
      </c>
      <c r="E80" s="36">
        <v>4396</v>
      </c>
      <c r="F80" s="36">
        <v>1428</v>
      </c>
      <c r="G80" s="36">
        <v>4396</v>
      </c>
    </row>
    <row r="81" spans="1:9" ht="11" customHeight="1" x14ac:dyDescent="0.2">
      <c r="A81" s="7"/>
      <c r="B81" s="9" t="s">
        <v>38</v>
      </c>
      <c r="C81" s="16">
        <f t="shared" ref="C81" si="13">SUM(C77:C80)</f>
        <v>336219.52999999997</v>
      </c>
      <c r="D81" s="16">
        <f t="shared" ref="D81" si="14">SUM(D77:D80)</f>
        <v>323620</v>
      </c>
      <c r="E81" s="16">
        <v>350996</v>
      </c>
      <c r="F81" s="16">
        <v>121449.85</v>
      </c>
      <c r="G81" s="16">
        <v>350996</v>
      </c>
    </row>
    <row r="82" spans="1:9" ht="11" customHeight="1" x14ac:dyDescent="0.2">
      <c r="A82" s="7"/>
      <c r="B82" s="9"/>
      <c r="C82" s="16"/>
      <c r="D82" s="16"/>
      <c r="E82" s="16">
        <v>0</v>
      </c>
      <c r="F82" s="22"/>
      <c r="G82" s="16">
        <v>0</v>
      </c>
    </row>
    <row r="83" spans="1:9" ht="11" customHeight="1" x14ac:dyDescent="0.2">
      <c r="A83" s="15">
        <v>32</v>
      </c>
      <c r="B83" s="33" t="s">
        <v>56</v>
      </c>
      <c r="C83" s="51"/>
      <c r="D83" s="51"/>
      <c r="E83" s="65">
        <v>0</v>
      </c>
      <c r="F83" s="22"/>
      <c r="G83" s="65">
        <v>0</v>
      </c>
    </row>
    <row r="84" spans="1:9" ht="11" customHeight="1" x14ac:dyDescent="0.2">
      <c r="A84" s="11"/>
      <c r="B84" s="28" t="s">
        <v>33</v>
      </c>
      <c r="C84" s="47" t="s">
        <v>34</v>
      </c>
      <c r="D84" s="47" t="s">
        <v>34</v>
      </c>
      <c r="E84" s="47"/>
      <c r="F84" s="36">
        <v>0</v>
      </c>
      <c r="G84" s="47"/>
    </row>
    <row r="85" spans="1:9" ht="11" customHeight="1" x14ac:dyDescent="0.2">
      <c r="A85" s="11"/>
      <c r="B85" s="28" t="s">
        <v>35</v>
      </c>
      <c r="C85" s="36">
        <v>47285.79</v>
      </c>
      <c r="D85" s="36">
        <v>72375</v>
      </c>
      <c r="E85" s="36">
        <v>72375</v>
      </c>
      <c r="F85" s="36">
        <v>56162.060000000005</v>
      </c>
      <c r="G85" s="36">
        <v>72375</v>
      </c>
    </row>
    <row r="86" spans="1:9" ht="11" customHeight="1" x14ac:dyDescent="0.2">
      <c r="A86" s="11"/>
      <c r="B86" s="28" t="s">
        <v>27</v>
      </c>
      <c r="C86" s="36">
        <v>2228</v>
      </c>
      <c r="D86" s="36">
        <v>4300</v>
      </c>
      <c r="E86" s="36">
        <v>4300</v>
      </c>
      <c r="F86" s="36">
        <v>2391.16</v>
      </c>
      <c r="G86" s="36">
        <v>4300</v>
      </c>
    </row>
    <row r="87" spans="1:9" ht="11" customHeight="1" x14ac:dyDescent="0.2">
      <c r="A87" s="11"/>
      <c r="B87" s="28" t="s">
        <v>39</v>
      </c>
      <c r="C87" s="36">
        <v>11300</v>
      </c>
      <c r="D87" s="36">
        <v>9000</v>
      </c>
      <c r="E87" s="36">
        <v>9000</v>
      </c>
      <c r="F87" s="36">
        <v>4303.29</v>
      </c>
      <c r="G87" s="36">
        <v>9000</v>
      </c>
    </row>
    <row r="88" spans="1:9" ht="11" customHeight="1" x14ac:dyDescent="0.2">
      <c r="A88" s="11"/>
      <c r="B88" s="28" t="s">
        <v>40</v>
      </c>
      <c r="C88" s="36">
        <v>1152</v>
      </c>
      <c r="D88" s="36">
        <v>1152</v>
      </c>
      <c r="E88" s="36">
        <v>1152</v>
      </c>
      <c r="F88" s="36">
        <v>0</v>
      </c>
      <c r="G88" s="36">
        <v>1152</v>
      </c>
    </row>
    <row r="89" spans="1:9" ht="11" customHeight="1" x14ac:dyDescent="0.2">
      <c r="A89" s="11"/>
      <c r="B89" s="9" t="s">
        <v>38</v>
      </c>
      <c r="C89" s="16">
        <f t="shared" ref="C89" si="15">SUM(C84:C88)</f>
        <v>61965.79</v>
      </c>
      <c r="D89" s="16">
        <f t="shared" ref="D89" si="16">SUM(D84:D88)</f>
        <v>86827</v>
      </c>
      <c r="E89" s="16">
        <v>86827</v>
      </c>
      <c r="F89" s="16">
        <v>62856.51</v>
      </c>
      <c r="G89" s="16">
        <v>86827</v>
      </c>
    </row>
    <row r="90" spans="1:9" ht="11" customHeight="1" x14ac:dyDescent="0.2">
      <c r="A90" s="11"/>
      <c r="B90" s="37"/>
      <c r="C90" s="42"/>
      <c r="D90" s="42"/>
      <c r="E90" s="42"/>
      <c r="F90" s="22"/>
      <c r="G90" s="42"/>
    </row>
    <row r="91" spans="1:9" ht="11" customHeight="1" x14ac:dyDescent="0.2">
      <c r="A91" s="15">
        <v>33</v>
      </c>
      <c r="B91" s="33" t="s">
        <v>78</v>
      </c>
      <c r="C91" s="52"/>
      <c r="D91" s="52"/>
      <c r="E91" s="52"/>
      <c r="F91" s="51"/>
      <c r="G91" s="52"/>
    </row>
    <row r="92" spans="1:9" ht="11" customHeight="1" x14ac:dyDescent="0.2">
      <c r="A92" s="11"/>
      <c r="B92" s="9" t="s">
        <v>38</v>
      </c>
      <c r="C92" s="48">
        <v>0</v>
      </c>
      <c r="D92" s="48">
        <v>0</v>
      </c>
      <c r="E92" s="48">
        <v>0</v>
      </c>
      <c r="F92" s="63">
        <v>0</v>
      </c>
      <c r="G92" s="48">
        <v>0</v>
      </c>
    </row>
    <row r="93" spans="1:9" ht="11" customHeight="1" x14ac:dyDescent="0.2">
      <c r="A93" s="11"/>
      <c r="B93" s="20"/>
      <c r="C93" s="22"/>
      <c r="D93" s="22"/>
      <c r="E93" s="22">
        <v>0</v>
      </c>
      <c r="F93" s="22"/>
      <c r="G93" s="22">
        <v>0</v>
      </c>
    </row>
    <row r="94" spans="1:9" ht="11" customHeight="1" x14ac:dyDescent="0.2">
      <c r="A94" s="73">
        <v>4</v>
      </c>
      <c r="B94" s="73" t="s">
        <v>116</v>
      </c>
      <c r="C94" s="74">
        <f>C96+C97+C102+C103+C104+C105+C106+C107+C108</f>
        <v>291034.91000000003</v>
      </c>
      <c r="D94" s="74">
        <f t="shared" ref="D94:I94" si="17">D96+D97+D102+D103+D104+D105+D106+D107+D108</f>
        <v>136914</v>
      </c>
      <c r="E94" s="74">
        <f t="shared" si="17"/>
        <v>177908.89</v>
      </c>
      <c r="F94" s="74">
        <f t="shared" si="17"/>
        <v>91898.829999999987</v>
      </c>
      <c r="G94" s="74">
        <f t="shared" si="17"/>
        <v>130000</v>
      </c>
      <c r="H94" s="74">
        <f t="shared" si="17"/>
        <v>143500</v>
      </c>
      <c r="I94" s="74">
        <f t="shared" si="17"/>
        <v>140000</v>
      </c>
    </row>
    <row r="95" spans="1:9" ht="11" customHeight="1" x14ac:dyDescent="0.2">
      <c r="A95" s="15"/>
      <c r="B95" s="5"/>
      <c r="C95" s="22"/>
      <c r="D95" s="22"/>
      <c r="E95" s="22">
        <v>0</v>
      </c>
      <c r="F95" s="22"/>
      <c r="G95" s="22">
        <v>0</v>
      </c>
    </row>
    <row r="96" spans="1:9" customFormat="1" ht="11" customHeight="1" x14ac:dyDescent="0.2">
      <c r="A96" s="53">
        <v>41</v>
      </c>
      <c r="B96" s="54" t="s">
        <v>109</v>
      </c>
      <c r="C96" s="32">
        <v>177772.35</v>
      </c>
      <c r="D96" s="32">
        <v>105000</v>
      </c>
      <c r="E96" s="32">
        <v>95000</v>
      </c>
      <c r="F96" s="32">
        <v>72909.049999999988</v>
      </c>
      <c r="G96" s="32">
        <v>100000</v>
      </c>
      <c r="H96" s="83">
        <v>105000</v>
      </c>
      <c r="I96" s="83">
        <v>110000</v>
      </c>
    </row>
    <row r="97" spans="1:9" ht="11" customHeight="1" x14ac:dyDescent="0.2">
      <c r="A97" s="11">
        <v>42</v>
      </c>
      <c r="B97" s="28" t="s">
        <v>57</v>
      </c>
      <c r="C97" s="29">
        <f>SUM(C98:C101)</f>
        <v>4986.8900000000003</v>
      </c>
      <c r="D97" s="29">
        <f t="shared" ref="D97:I97" si="18">SUM(D98:D101)</f>
        <v>23414</v>
      </c>
      <c r="E97" s="29">
        <f t="shared" si="18"/>
        <v>28400.89</v>
      </c>
      <c r="F97" s="29">
        <v>2119</v>
      </c>
      <c r="G97" s="29">
        <f t="shared" si="18"/>
        <v>30000</v>
      </c>
      <c r="H97" s="29">
        <f t="shared" si="18"/>
        <v>30000</v>
      </c>
      <c r="I97" s="29">
        <f t="shared" si="18"/>
        <v>30000</v>
      </c>
    </row>
    <row r="98" spans="1:9" ht="11" customHeight="1" x14ac:dyDescent="0.2">
      <c r="A98" s="19">
        <v>421</v>
      </c>
      <c r="B98" s="55" t="s">
        <v>93</v>
      </c>
      <c r="C98" s="31">
        <v>4986.8900000000003</v>
      </c>
      <c r="D98" s="60"/>
      <c r="E98" s="31">
        <v>4986.8900000000003</v>
      </c>
      <c r="F98" s="54"/>
      <c r="G98" s="31"/>
    </row>
    <row r="99" spans="1:9" ht="11" customHeight="1" x14ac:dyDescent="0.2">
      <c r="A99" s="19">
        <v>422</v>
      </c>
      <c r="B99" s="55" t="s">
        <v>94</v>
      </c>
      <c r="C99" s="31">
        <v>0</v>
      </c>
      <c r="D99" s="31">
        <v>23414</v>
      </c>
      <c r="E99" s="31">
        <v>23414</v>
      </c>
      <c r="F99" s="64"/>
      <c r="G99" s="31"/>
    </row>
    <row r="100" spans="1:9" ht="11" customHeight="1" x14ac:dyDescent="0.2">
      <c r="A100" s="19">
        <v>423</v>
      </c>
      <c r="B100" s="55" t="s">
        <v>95</v>
      </c>
      <c r="C100" s="61">
        <v>0</v>
      </c>
      <c r="D100" s="61">
        <v>0</v>
      </c>
      <c r="E100" s="61">
        <v>0</v>
      </c>
      <c r="F100" s="64"/>
      <c r="G100" s="61">
        <v>0</v>
      </c>
    </row>
    <row r="101" spans="1:9" ht="11" customHeight="1" x14ac:dyDescent="0.2">
      <c r="A101" s="19">
        <v>424</v>
      </c>
      <c r="B101" s="55" t="s">
        <v>96</v>
      </c>
      <c r="C101" s="61">
        <v>0</v>
      </c>
      <c r="D101" s="61">
        <v>0</v>
      </c>
      <c r="E101" s="61">
        <v>0</v>
      </c>
      <c r="F101" s="64"/>
      <c r="G101" s="61">
        <v>30000</v>
      </c>
      <c r="H101" s="85">
        <v>30000</v>
      </c>
      <c r="I101" s="85">
        <v>30000</v>
      </c>
    </row>
    <row r="102" spans="1:9" ht="11" customHeight="1" x14ac:dyDescent="0.2">
      <c r="A102" s="11">
        <v>43</v>
      </c>
      <c r="B102" s="30" t="s">
        <v>97</v>
      </c>
      <c r="C102" s="32">
        <v>42552.26</v>
      </c>
      <c r="D102" s="32">
        <v>0</v>
      </c>
      <c r="E102" s="32">
        <v>0</v>
      </c>
      <c r="F102" s="32">
        <v>0</v>
      </c>
      <c r="G102" s="32">
        <v>0</v>
      </c>
    </row>
    <row r="103" spans="1:9" ht="11" customHeight="1" x14ac:dyDescent="0.2">
      <c r="A103" s="11">
        <v>44</v>
      </c>
      <c r="B103" s="30" t="s">
        <v>98</v>
      </c>
      <c r="C103" s="32">
        <v>58313.95</v>
      </c>
      <c r="D103" s="32">
        <v>0</v>
      </c>
      <c r="E103" s="32">
        <v>0</v>
      </c>
      <c r="F103" s="32">
        <v>13668.27</v>
      </c>
      <c r="G103" s="32">
        <v>0</v>
      </c>
    </row>
    <row r="104" spans="1:9" ht="11" customHeight="1" x14ac:dyDescent="0.2">
      <c r="A104" s="11">
        <v>45</v>
      </c>
      <c r="B104" s="30" t="s">
        <v>107</v>
      </c>
      <c r="C104" s="32"/>
      <c r="D104" s="32"/>
      <c r="E104" s="32">
        <v>46008</v>
      </c>
      <c r="F104" s="32">
        <v>0</v>
      </c>
      <c r="G104" s="32"/>
    </row>
    <row r="105" spans="1:9" ht="11" customHeight="1" x14ac:dyDescent="0.2">
      <c r="A105" s="11">
        <v>46</v>
      </c>
      <c r="B105" s="30" t="s">
        <v>103</v>
      </c>
      <c r="C105" s="32">
        <v>646.77</v>
      </c>
      <c r="D105" s="32"/>
      <c r="E105" s="32">
        <v>0</v>
      </c>
      <c r="F105" s="32">
        <v>0</v>
      </c>
      <c r="G105" s="32">
        <v>0</v>
      </c>
    </row>
    <row r="106" spans="1:9" ht="11" customHeight="1" x14ac:dyDescent="0.2">
      <c r="A106" s="11">
        <v>47</v>
      </c>
      <c r="B106" s="30" t="s">
        <v>104</v>
      </c>
      <c r="C106" s="32">
        <v>842.5</v>
      </c>
      <c r="D106" s="32"/>
      <c r="E106" s="32">
        <v>0</v>
      </c>
      <c r="F106" s="32">
        <v>0</v>
      </c>
      <c r="G106" s="32">
        <v>0</v>
      </c>
    </row>
    <row r="107" spans="1:9" ht="11" customHeight="1" x14ac:dyDescent="0.2">
      <c r="A107" s="11">
        <v>48</v>
      </c>
      <c r="B107" s="30" t="s">
        <v>99</v>
      </c>
      <c r="C107" s="32">
        <v>1157.6600000000001</v>
      </c>
      <c r="D107" s="32">
        <v>8500</v>
      </c>
      <c r="E107" s="32">
        <v>8500</v>
      </c>
      <c r="F107" s="32">
        <v>0</v>
      </c>
      <c r="G107" s="32">
        <v>0</v>
      </c>
      <c r="H107" s="83">
        <v>8500</v>
      </c>
      <c r="I107" s="83">
        <v>0</v>
      </c>
    </row>
    <row r="108" spans="1:9" ht="11" customHeight="1" x14ac:dyDescent="0.2">
      <c r="A108" s="11">
        <v>49</v>
      </c>
      <c r="B108" s="30" t="s">
        <v>100</v>
      </c>
      <c r="C108" s="32">
        <v>4762.53</v>
      </c>
      <c r="D108" s="32">
        <v>0</v>
      </c>
      <c r="E108" s="32">
        <v>0</v>
      </c>
      <c r="F108" s="32">
        <v>3202.5099999999998</v>
      </c>
      <c r="G108" s="32">
        <v>0</v>
      </c>
    </row>
    <row r="109" spans="1:9" ht="11" customHeight="1" x14ac:dyDescent="0.2">
      <c r="A109" s="7"/>
      <c r="B109" s="27"/>
      <c r="C109" s="22"/>
      <c r="D109" s="22"/>
      <c r="E109" s="22">
        <v>0</v>
      </c>
      <c r="F109" s="22"/>
      <c r="G109" s="22">
        <v>0</v>
      </c>
    </row>
    <row r="110" spans="1:9" ht="11" customHeight="1" x14ac:dyDescent="0.2">
      <c r="A110" s="73"/>
      <c r="B110" s="73" t="s">
        <v>110</v>
      </c>
      <c r="C110" s="73">
        <v>209784.59</v>
      </c>
      <c r="D110" s="73"/>
      <c r="E110" s="73">
        <v>5098</v>
      </c>
      <c r="F110" s="73"/>
      <c r="G110" s="73"/>
      <c r="H110" s="73"/>
      <c r="I110" s="73"/>
    </row>
    <row r="111" spans="1:9" ht="11" customHeight="1" x14ac:dyDescent="0.2">
      <c r="A111" s="7"/>
      <c r="B111" s="27"/>
      <c r="C111" s="22"/>
      <c r="D111" s="22"/>
      <c r="E111" s="22"/>
      <c r="F111" s="22"/>
      <c r="G111" s="22"/>
    </row>
    <row r="112" spans="1:9" ht="11" customHeight="1" x14ac:dyDescent="0.2">
      <c r="A112" s="75"/>
      <c r="B112" s="76" t="s">
        <v>50</v>
      </c>
      <c r="C112" s="80">
        <f>C8+C54+C73+C94+C110</f>
        <v>1720270.6899999997</v>
      </c>
      <c r="D112" s="80">
        <f t="shared" ref="D112:I112" si="19">D8+D54+D73+D94+D110</f>
        <v>1540846</v>
      </c>
      <c r="E112" s="80">
        <f t="shared" si="19"/>
        <v>1739763.8900000001</v>
      </c>
      <c r="F112" s="80">
        <f t="shared" si="19"/>
        <v>985226.12999999989</v>
      </c>
      <c r="G112" s="80">
        <f t="shared" si="19"/>
        <v>1548137.9235</v>
      </c>
      <c r="H112" s="80">
        <f t="shared" si="19"/>
        <v>1534094.294766</v>
      </c>
      <c r="I112" s="80">
        <f t="shared" si="19"/>
        <v>1532594.294766</v>
      </c>
    </row>
    <row r="113" spans="1:9" ht="11" customHeight="1" x14ac:dyDescent="0.2">
      <c r="F113" s="22"/>
    </row>
    <row r="114" spans="1:9" ht="11" customHeight="1" x14ac:dyDescent="0.2">
      <c r="F114" s="22"/>
    </row>
    <row r="115" spans="1:9" ht="11" customHeight="1" x14ac:dyDescent="0.2">
      <c r="F115" s="22"/>
    </row>
    <row r="116" spans="1:9" ht="11" customHeight="1" x14ac:dyDescent="0.2">
      <c r="F116" s="22"/>
    </row>
    <row r="117" spans="1:9" ht="11" customHeight="1" x14ac:dyDescent="0.2">
      <c r="C117" s="72" t="s">
        <v>58</v>
      </c>
      <c r="D117" s="71" t="s">
        <v>108</v>
      </c>
      <c r="E117" s="71" t="s">
        <v>113</v>
      </c>
      <c r="F117" s="71" t="s">
        <v>58</v>
      </c>
      <c r="G117" s="69" t="s">
        <v>112</v>
      </c>
      <c r="H117" s="70" t="s">
        <v>112</v>
      </c>
      <c r="I117" s="70" t="s">
        <v>112</v>
      </c>
    </row>
    <row r="118" spans="1:9" ht="11" customHeight="1" x14ac:dyDescent="0.2">
      <c r="A118" s="12"/>
      <c r="C118" s="72" t="s">
        <v>80</v>
      </c>
      <c r="D118" s="71" t="s">
        <v>69</v>
      </c>
      <c r="E118" s="71"/>
      <c r="F118" s="71" t="s">
        <v>79</v>
      </c>
      <c r="G118" s="69">
        <v>2018</v>
      </c>
      <c r="H118" s="70">
        <v>2019</v>
      </c>
      <c r="I118" s="70">
        <v>2020</v>
      </c>
    </row>
    <row r="119" spans="1:9" ht="11" customHeight="1" x14ac:dyDescent="0.2">
      <c r="A119" s="24"/>
      <c r="B119" s="14" t="s">
        <v>52</v>
      </c>
      <c r="C119" s="72">
        <v>2016</v>
      </c>
      <c r="D119" s="71">
        <v>2017</v>
      </c>
      <c r="E119" s="71">
        <v>2017</v>
      </c>
      <c r="F119" s="71" t="s">
        <v>117</v>
      </c>
      <c r="G119" s="69"/>
      <c r="H119" s="70"/>
      <c r="I119" s="70"/>
    </row>
    <row r="120" spans="1:9" ht="11" customHeight="1" x14ac:dyDescent="0.2">
      <c r="A120" s="12"/>
      <c r="F120" s="22"/>
    </row>
    <row r="121" spans="1:9" ht="11" customHeight="1" x14ac:dyDescent="0.2">
      <c r="A121" s="73">
        <v>1</v>
      </c>
      <c r="B121" s="73" t="s">
        <v>0</v>
      </c>
      <c r="C121" s="74">
        <f t="shared" ref="C121" si="20">C123+C125+C136+C142</f>
        <v>546193.47000000009</v>
      </c>
      <c r="D121" s="74">
        <f t="shared" ref="D121" si="21">D123+D125+D136+D142</f>
        <v>506200</v>
      </c>
      <c r="E121" s="74">
        <v>701700</v>
      </c>
      <c r="F121" s="74">
        <v>592264.05000000005</v>
      </c>
      <c r="G121" s="74">
        <f t="shared" ref="G121:I121" si="22">G123+G125+G136+G142</f>
        <v>485250</v>
      </c>
      <c r="H121" s="74">
        <f t="shared" si="22"/>
        <v>490250</v>
      </c>
      <c r="I121" s="74">
        <f t="shared" si="22"/>
        <v>500250</v>
      </c>
    </row>
    <row r="122" spans="1:9" ht="11" customHeight="1" x14ac:dyDescent="0.2">
      <c r="A122" s="7"/>
      <c r="B122" s="4"/>
      <c r="F122" s="22"/>
    </row>
    <row r="123" spans="1:9" ht="11" customHeight="1" x14ac:dyDescent="0.2">
      <c r="A123" s="15">
        <v>11</v>
      </c>
      <c r="B123" s="33" t="s">
        <v>41</v>
      </c>
      <c r="C123" s="34">
        <v>418829.93</v>
      </c>
      <c r="D123" s="34">
        <v>370000</v>
      </c>
      <c r="E123" s="34">
        <v>400000</v>
      </c>
      <c r="F123" s="34">
        <v>308863.93000000005</v>
      </c>
      <c r="G123" s="34">
        <v>385000</v>
      </c>
      <c r="H123" s="83">
        <v>390000</v>
      </c>
      <c r="I123" s="83">
        <v>400000</v>
      </c>
    </row>
    <row r="124" spans="1:9" ht="11" customHeight="1" x14ac:dyDescent="0.2">
      <c r="A124" s="7"/>
      <c r="B124" s="4"/>
      <c r="F124" s="22"/>
    </row>
    <row r="125" spans="1:9" ht="11" customHeight="1" x14ac:dyDescent="0.2">
      <c r="A125" s="15">
        <v>12</v>
      </c>
      <c r="B125" s="10" t="s">
        <v>77</v>
      </c>
      <c r="C125" s="16">
        <f>SUM(C126:C134)</f>
        <v>118375.98000000001</v>
      </c>
      <c r="D125" s="16">
        <f t="shared" ref="D125:I125" si="23">SUM(D126:D134)</f>
        <v>135100</v>
      </c>
      <c r="E125" s="16">
        <f t="shared" si="23"/>
        <v>230600</v>
      </c>
      <c r="F125" s="16">
        <f t="shared" si="23"/>
        <v>212844.97999999998</v>
      </c>
      <c r="G125" s="16">
        <f t="shared" si="23"/>
        <v>100000</v>
      </c>
      <c r="H125" s="16">
        <f t="shared" si="23"/>
        <v>100000</v>
      </c>
      <c r="I125" s="16">
        <f t="shared" si="23"/>
        <v>100000</v>
      </c>
    </row>
    <row r="126" spans="1:9" ht="11" customHeight="1" x14ac:dyDescent="0.2">
      <c r="A126" s="11">
        <v>121</v>
      </c>
      <c r="B126" s="28" t="s">
        <v>42</v>
      </c>
      <c r="C126" s="36">
        <v>20000</v>
      </c>
      <c r="D126" s="36">
        <v>20000</v>
      </c>
      <c r="E126" s="36">
        <v>25000</v>
      </c>
      <c r="F126" s="36">
        <v>25000</v>
      </c>
      <c r="G126" s="36">
        <v>25000</v>
      </c>
      <c r="H126" s="81">
        <v>25000</v>
      </c>
      <c r="I126" s="81">
        <v>25000</v>
      </c>
    </row>
    <row r="127" spans="1:9" ht="11" customHeight="1" x14ac:dyDescent="0.2">
      <c r="A127" s="11">
        <v>122</v>
      </c>
      <c r="B127" s="28" t="s">
        <v>74</v>
      </c>
      <c r="C127" s="36">
        <v>20000</v>
      </c>
      <c r="D127" s="36">
        <v>20000</v>
      </c>
      <c r="E127" s="36">
        <v>20000</v>
      </c>
      <c r="F127" s="36">
        <v>0</v>
      </c>
      <c r="G127" s="36">
        <v>20000</v>
      </c>
      <c r="H127" s="81">
        <v>20000</v>
      </c>
      <c r="I127" s="81">
        <v>20000</v>
      </c>
    </row>
    <row r="128" spans="1:9" ht="11" customHeight="1" x14ac:dyDescent="0.2">
      <c r="A128" s="11">
        <v>123</v>
      </c>
      <c r="B128" s="28" t="s">
        <v>46</v>
      </c>
      <c r="C128" s="36">
        <v>9925.98</v>
      </c>
      <c r="D128" s="36">
        <v>9700</v>
      </c>
      <c r="E128" s="36">
        <v>14700</v>
      </c>
      <c r="F128" s="36">
        <v>15405.12</v>
      </c>
      <c r="G128" s="36">
        <v>15000</v>
      </c>
      <c r="H128" s="81">
        <v>15000</v>
      </c>
      <c r="I128" s="81">
        <v>15000</v>
      </c>
    </row>
    <row r="129" spans="1:9" ht="11" customHeight="1" x14ac:dyDescent="0.2">
      <c r="A129" s="11">
        <v>124</v>
      </c>
      <c r="B129" s="28" t="s">
        <v>88</v>
      </c>
      <c r="C129" s="36"/>
      <c r="D129" s="36">
        <v>40900</v>
      </c>
      <c r="E129" s="36">
        <v>40900</v>
      </c>
      <c r="F129" s="36">
        <v>40909.089999999997</v>
      </c>
      <c r="G129" s="36">
        <v>40000</v>
      </c>
      <c r="H129" s="81">
        <v>40000</v>
      </c>
      <c r="I129" s="81">
        <v>40000</v>
      </c>
    </row>
    <row r="130" spans="1:9" ht="11" customHeight="1" x14ac:dyDescent="0.2">
      <c r="A130" s="11">
        <v>125</v>
      </c>
      <c r="B130" s="28" t="s">
        <v>75</v>
      </c>
      <c r="C130" s="36">
        <v>45828.87</v>
      </c>
      <c r="D130" s="36">
        <v>0</v>
      </c>
      <c r="E130" s="36">
        <v>0</v>
      </c>
      <c r="F130" s="36">
        <v>0</v>
      </c>
      <c r="G130" s="36">
        <v>0</v>
      </c>
      <c r="H130" s="81">
        <v>0</v>
      </c>
      <c r="I130" s="81">
        <v>0</v>
      </c>
    </row>
    <row r="131" spans="1:9" ht="11" customHeight="1" x14ac:dyDescent="0.2">
      <c r="A131" s="11">
        <v>126</v>
      </c>
      <c r="B131" s="28" t="s">
        <v>101</v>
      </c>
      <c r="C131" s="36"/>
      <c r="D131" s="36">
        <v>0</v>
      </c>
      <c r="E131" s="36">
        <v>80000</v>
      </c>
      <c r="F131" s="36">
        <v>80000</v>
      </c>
      <c r="G131" s="36"/>
      <c r="H131" s="81">
        <v>0</v>
      </c>
      <c r="I131" s="81">
        <v>0</v>
      </c>
    </row>
    <row r="132" spans="1:9" ht="11" customHeight="1" x14ac:dyDescent="0.2">
      <c r="A132" s="11">
        <v>127</v>
      </c>
      <c r="B132" s="28" t="s">
        <v>89</v>
      </c>
      <c r="C132" s="36">
        <v>22621.13</v>
      </c>
      <c r="D132" s="36">
        <v>0</v>
      </c>
      <c r="E132" s="36">
        <v>0</v>
      </c>
      <c r="F132" s="36">
        <v>2021.2</v>
      </c>
      <c r="G132" s="36">
        <v>0</v>
      </c>
      <c r="H132" s="81">
        <v>0</v>
      </c>
      <c r="I132" s="81">
        <v>0</v>
      </c>
    </row>
    <row r="133" spans="1:9" ht="11" customHeight="1" x14ac:dyDescent="0.2">
      <c r="A133" s="11">
        <v>128</v>
      </c>
      <c r="B133" s="28" t="s">
        <v>90</v>
      </c>
      <c r="C133" s="36"/>
      <c r="D133" s="36">
        <v>44500</v>
      </c>
      <c r="E133" s="36">
        <v>44500</v>
      </c>
      <c r="F133" s="36">
        <v>44545.45</v>
      </c>
      <c r="G133" s="36">
        <v>0</v>
      </c>
      <c r="H133" s="81">
        <v>0</v>
      </c>
      <c r="I133" s="81">
        <v>0</v>
      </c>
    </row>
    <row r="134" spans="1:9" ht="11" customHeight="1" x14ac:dyDescent="0.2">
      <c r="A134" s="11">
        <v>129</v>
      </c>
      <c r="B134" s="28" t="s">
        <v>83</v>
      </c>
      <c r="C134" s="36"/>
      <c r="D134" s="36"/>
      <c r="E134" s="36">
        <v>5500</v>
      </c>
      <c r="F134" s="36">
        <v>4964.12</v>
      </c>
      <c r="G134" s="36">
        <v>0</v>
      </c>
      <c r="H134" s="81">
        <v>0</v>
      </c>
      <c r="I134" s="81">
        <v>0</v>
      </c>
    </row>
    <row r="135" spans="1:9" ht="11" customHeight="1" x14ac:dyDescent="0.2">
      <c r="A135" s="7"/>
      <c r="B135" s="4"/>
      <c r="F135" s="22"/>
    </row>
    <row r="136" spans="1:9" ht="11" customHeight="1" x14ac:dyDescent="0.2">
      <c r="A136" s="15">
        <v>13</v>
      </c>
      <c r="B136" s="10" t="s">
        <v>43</v>
      </c>
      <c r="C136" s="16">
        <f t="shared" ref="C136:I136" si="24">SUM(C137:C140)</f>
        <v>8987.56</v>
      </c>
      <c r="D136" s="16">
        <f t="shared" si="24"/>
        <v>1100</v>
      </c>
      <c r="E136" s="16">
        <f t="shared" si="24"/>
        <v>1100</v>
      </c>
      <c r="F136" s="16">
        <f t="shared" si="24"/>
        <v>555.14</v>
      </c>
      <c r="G136" s="16">
        <f t="shared" si="24"/>
        <v>250</v>
      </c>
      <c r="H136" s="16">
        <f t="shared" si="24"/>
        <v>250</v>
      </c>
      <c r="I136" s="16">
        <f t="shared" si="24"/>
        <v>250</v>
      </c>
    </row>
    <row r="137" spans="1:9" ht="11" customHeight="1" x14ac:dyDescent="0.2">
      <c r="A137" s="11">
        <v>131</v>
      </c>
      <c r="B137" s="28" t="s">
        <v>44</v>
      </c>
      <c r="C137" s="36">
        <v>7757.47</v>
      </c>
      <c r="D137" s="36">
        <v>0</v>
      </c>
      <c r="E137" s="36">
        <v>0</v>
      </c>
      <c r="F137" s="36">
        <v>0</v>
      </c>
      <c r="G137" s="36">
        <v>0</v>
      </c>
      <c r="H137" s="81">
        <v>0</v>
      </c>
      <c r="I137" s="81">
        <v>0</v>
      </c>
    </row>
    <row r="138" spans="1:9" ht="11" customHeight="1" x14ac:dyDescent="0.2">
      <c r="A138" s="11">
        <v>132</v>
      </c>
      <c r="B138" s="28" t="s">
        <v>45</v>
      </c>
      <c r="C138" s="36">
        <v>633.19000000000005</v>
      </c>
      <c r="D138" s="36">
        <v>0</v>
      </c>
      <c r="E138" s="36">
        <v>0</v>
      </c>
      <c r="F138" s="36">
        <v>38.54</v>
      </c>
      <c r="G138" s="36">
        <v>0</v>
      </c>
      <c r="H138" s="36">
        <v>0</v>
      </c>
      <c r="I138" s="36">
        <v>0</v>
      </c>
    </row>
    <row r="139" spans="1:9" ht="11" customHeight="1" x14ac:dyDescent="0.2">
      <c r="A139" s="11">
        <v>133</v>
      </c>
      <c r="B139" s="28" t="s">
        <v>47</v>
      </c>
      <c r="C139" s="36">
        <v>233.26</v>
      </c>
      <c r="D139" s="36">
        <v>100</v>
      </c>
      <c r="E139" s="36">
        <v>100</v>
      </c>
      <c r="F139" s="36">
        <v>516.6</v>
      </c>
      <c r="G139" s="36">
        <v>250</v>
      </c>
      <c r="H139" s="36">
        <v>250</v>
      </c>
      <c r="I139" s="36">
        <v>250</v>
      </c>
    </row>
    <row r="140" spans="1:9" ht="11" customHeight="1" x14ac:dyDescent="0.2">
      <c r="A140" s="11">
        <v>134</v>
      </c>
      <c r="B140" s="28" t="s">
        <v>31</v>
      </c>
      <c r="C140" s="36">
        <v>363.64</v>
      </c>
      <c r="D140" s="36">
        <v>1000</v>
      </c>
      <c r="E140" s="36">
        <v>1000</v>
      </c>
      <c r="F140" s="36">
        <v>0</v>
      </c>
      <c r="G140" s="36">
        <v>0</v>
      </c>
      <c r="H140" s="36">
        <v>0</v>
      </c>
      <c r="I140" s="36">
        <v>0</v>
      </c>
    </row>
    <row r="141" spans="1:9" ht="11" customHeight="1" x14ac:dyDescent="0.2">
      <c r="A141" s="11"/>
      <c r="B141" s="7"/>
      <c r="C141" s="42"/>
      <c r="D141" s="42"/>
      <c r="E141" s="42"/>
      <c r="F141" s="36">
        <v>0</v>
      </c>
      <c r="G141" s="42"/>
    </row>
    <row r="142" spans="1:9" ht="11" customHeight="1" x14ac:dyDescent="0.2">
      <c r="A142" s="15">
        <v>14</v>
      </c>
      <c r="B142" s="35" t="s">
        <v>115</v>
      </c>
      <c r="C142" s="32">
        <f t="shared" ref="C142" si="25">SUM(C143:C143)</f>
        <v>0</v>
      </c>
      <c r="D142" s="32">
        <f t="shared" ref="D142:I142" si="26">SUM(D143:D144)</f>
        <v>0</v>
      </c>
      <c r="E142" s="32">
        <f t="shared" si="26"/>
        <v>0</v>
      </c>
      <c r="F142" s="32">
        <f t="shared" si="26"/>
        <v>0</v>
      </c>
      <c r="G142" s="32">
        <f t="shared" si="26"/>
        <v>0</v>
      </c>
      <c r="H142" s="32">
        <f t="shared" si="26"/>
        <v>0</v>
      </c>
      <c r="I142" s="32">
        <f t="shared" si="26"/>
        <v>0</v>
      </c>
    </row>
    <row r="143" spans="1:9" ht="11" customHeight="1" x14ac:dyDescent="0.2">
      <c r="A143" s="11">
        <v>141</v>
      </c>
      <c r="B143" s="28" t="s">
        <v>91</v>
      </c>
      <c r="C143" s="46">
        <v>0</v>
      </c>
      <c r="D143" s="46">
        <v>0</v>
      </c>
      <c r="E143" s="46">
        <v>0</v>
      </c>
      <c r="F143" s="36">
        <v>0</v>
      </c>
      <c r="G143" s="46">
        <v>0</v>
      </c>
      <c r="H143" s="46">
        <v>0</v>
      </c>
      <c r="I143" s="46">
        <v>0</v>
      </c>
    </row>
    <row r="144" spans="1:9" ht="11" customHeight="1" x14ac:dyDescent="0.2">
      <c r="A144" s="11">
        <v>142</v>
      </c>
      <c r="B144" s="28" t="s">
        <v>92</v>
      </c>
      <c r="C144" s="46">
        <v>0</v>
      </c>
      <c r="D144" s="46">
        <v>0</v>
      </c>
      <c r="E144" s="46">
        <v>0</v>
      </c>
      <c r="F144" s="36">
        <v>0</v>
      </c>
      <c r="G144" s="46">
        <v>0</v>
      </c>
      <c r="H144" s="46">
        <v>0</v>
      </c>
      <c r="I144" s="46">
        <v>0</v>
      </c>
    </row>
    <row r="145" spans="1:9" ht="11" customHeight="1" x14ac:dyDescent="0.2">
      <c r="A145" s="11"/>
      <c r="B145" s="7"/>
      <c r="F145" s="22"/>
    </row>
    <row r="146" spans="1:9" ht="11" customHeight="1" x14ac:dyDescent="0.2">
      <c r="A146" s="73">
        <v>2</v>
      </c>
      <c r="B146" s="73" t="s">
        <v>32</v>
      </c>
      <c r="C146" s="74">
        <v>848951</v>
      </c>
      <c r="D146" s="74">
        <v>789629</v>
      </c>
      <c r="E146" s="74">
        <v>838156</v>
      </c>
      <c r="F146" s="74">
        <v>250849</v>
      </c>
      <c r="G146" s="74">
        <v>853744</v>
      </c>
      <c r="H146" s="86">
        <v>809684</v>
      </c>
      <c r="I146" s="86">
        <v>809684</v>
      </c>
    </row>
    <row r="147" spans="1:9" ht="11" customHeight="1" x14ac:dyDescent="0.2">
      <c r="A147" s="7"/>
      <c r="B147" s="4"/>
      <c r="F147" s="22"/>
    </row>
    <row r="148" spans="1:9" ht="11" customHeight="1" x14ac:dyDescent="0.2">
      <c r="A148" s="7"/>
      <c r="B148" s="4"/>
      <c r="F148" s="22"/>
    </row>
    <row r="149" spans="1:9" ht="11" customHeight="1" x14ac:dyDescent="0.2">
      <c r="A149" s="73">
        <v>3</v>
      </c>
      <c r="B149" s="73" t="s">
        <v>49</v>
      </c>
      <c r="C149" s="74">
        <f>C151+C152+C155+C156+C157+C158+C159+C160+C161+C162+C163+C164</f>
        <v>350599.56</v>
      </c>
      <c r="D149" s="74">
        <f t="shared" ref="D149:I149" si="27">D151+D152+D155+D156+D157+D158+D159+D160+D161+D162+D163+D164</f>
        <v>175114</v>
      </c>
      <c r="E149" s="74">
        <f t="shared" si="27"/>
        <v>217782</v>
      </c>
      <c r="F149" s="74">
        <f t="shared" si="27"/>
        <v>159426.87</v>
      </c>
      <c r="G149" s="74">
        <f t="shared" si="27"/>
        <v>210000</v>
      </c>
      <c r="H149" s="74">
        <f t="shared" si="27"/>
        <v>236000</v>
      </c>
      <c r="I149" s="74">
        <f t="shared" si="27"/>
        <v>222500</v>
      </c>
    </row>
    <row r="150" spans="1:9" ht="11" customHeight="1" x14ac:dyDescent="0.2">
      <c r="A150" s="15"/>
      <c r="B150" s="5"/>
      <c r="F150" s="22"/>
    </row>
    <row r="151" spans="1:9" ht="11" customHeight="1" x14ac:dyDescent="0.2">
      <c r="A151" s="56">
        <v>31</v>
      </c>
      <c r="B151" s="54" t="s">
        <v>109</v>
      </c>
      <c r="C151" s="57">
        <v>205404.48</v>
      </c>
      <c r="D151" s="57">
        <v>120000</v>
      </c>
      <c r="E151" s="57">
        <v>110000</v>
      </c>
      <c r="F151" s="32">
        <v>75981.069999999992</v>
      </c>
      <c r="G151" s="57">
        <v>115000</v>
      </c>
      <c r="H151" s="84">
        <v>120000</v>
      </c>
      <c r="I151" s="84">
        <v>127500</v>
      </c>
    </row>
    <row r="152" spans="1:9" ht="11" customHeight="1" x14ac:dyDescent="0.2">
      <c r="A152" s="11">
        <v>32</v>
      </c>
      <c r="B152" s="28" t="s">
        <v>57</v>
      </c>
      <c r="C152" s="29">
        <f>C153+C154+C155+C156</f>
        <v>19890</v>
      </c>
      <c r="D152" s="29">
        <f t="shared" ref="D152" si="28">D153+D154+D155+D156</f>
        <v>34114</v>
      </c>
      <c r="E152" s="29">
        <v>34114</v>
      </c>
      <c r="F152" s="29">
        <v>34114.269999999997</v>
      </c>
      <c r="G152" s="29">
        <f t="shared" ref="G152:I152" si="29">G153+G154+G155+G156</f>
        <v>40000</v>
      </c>
      <c r="H152" s="29">
        <f t="shared" si="29"/>
        <v>40000</v>
      </c>
      <c r="I152" s="29">
        <f t="shared" si="29"/>
        <v>40000</v>
      </c>
    </row>
    <row r="153" spans="1:9" ht="11" customHeight="1" x14ac:dyDescent="0.2">
      <c r="A153" s="19">
        <v>321</v>
      </c>
      <c r="B153" s="55" t="s">
        <v>93</v>
      </c>
      <c r="C153" s="31">
        <v>19890</v>
      </c>
      <c r="D153" s="31">
        <v>0</v>
      </c>
      <c r="E153" s="31">
        <v>0</v>
      </c>
      <c r="F153" s="62">
        <v>0</v>
      </c>
      <c r="G153" s="31">
        <v>0</v>
      </c>
      <c r="H153" s="62">
        <v>0</v>
      </c>
      <c r="I153" s="49">
        <v>0</v>
      </c>
    </row>
    <row r="154" spans="1:9" ht="11" customHeight="1" x14ac:dyDescent="0.2">
      <c r="A154" s="19">
        <v>322</v>
      </c>
      <c r="B154" s="55" t="s">
        <v>94</v>
      </c>
      <c r="C154" s="31"/>
      <c r="D154" s="31">
        <v>34114</v>
      </c>
      <c r="E154" s="31">
        <v>34114</v>
      </c>
      <c r="F154" s="62">
        <v>34114.269999999997</v>
      </c>
      <c r="G154" s="31"/>
      <c r="H154" s="62">
        <v>0</v>
      </c>
      <c r="I154" s="49">
        <v>0</v>
      </c>
    </row>
    <row r="155" spans="1:9" ht="11" customHeight="1" x14ac:dyDescent="0.2">
      <c r="A155" s="19">
        <v>323</v>
      </c>
      <c r="B155" s="55" t="s">
        <v>95</v>
      </c>
      <c r="C155" s="49"/>
      <c r="D155" s="49">
        <v>0</v>
      </c>
      <c r="E155" s="49">
        <v>0</v>
      </c>
      <c r="F155" s="62">
        <v>0</v>
      </c>
      <c r="G155" s="49">
        <v>0</v>
      </c>
      <c r="H155" s="62">
        <v>0</v>
      </c>
      <c r="I155" s="49">
        <v>0</v>
      </c>
    </row>
    <row r="156" spans="1:9" ht="11" customHeight="1" x14ac:dyDescent="0.2">
      <c r="A156" s="19">
        <v>324</v>
      </c>
      <c r="B156" s="55" t="s">
        <v>96</v>
      </c>
      <c r="C156" s="62"/>
      <c r="D156" s="62">
        <v>0</v>
      </c>
      <c r="E156" s="62">
        <v>0</v>
      </c>
      <c r="F156" s="62">
        <v>0</v>
      </c>
      <c r="G156" s="62">
        <v>40000</v>
      </c>
      <c r="H156" s="36">
        <v>40000</v>
      </c>
      <c r="I156" s="36">
        <v>40000</v>
      </c>
    </row>
    <row r="157" spans="1:9" ht="11" customHeight="1" x14ac:dyDescent="0.2">
      <c r="A157" s="11">
        <v>32</v>
      </c>
      <c r="B157" s="30" t="s">
        <v>97</v>
      </c>
      <c r="C157" s="32">
        <v>51332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</row>
    <row r="158" spans="1:9" ht="11" customHeight="1" x14ac:dyDescent="0.2">
      <c r="A158" s="11">
        <v>33</v>
      </c>
      <c r="B158" s="30" t="s">
        <v>98</v>
      </c>
      <c r="C158" s="32">
        <v>63309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</row>
    <row r="159" spans="1:9" ht="11" customHeight="1" x14ac:dyDescent="0.2">
      <c r="A159" s="11">
        <v>34</v>
      </c>
      <c r="B159" s="30" t="s">
        <v>107</v>
      </c>
      <c r="C159" s="32"/>
      <c r="D159" s="32"/>
      <c r="E159" s="32">
        <v>52668</v>
      </c>
      <c r="F159" s="32">
        <v>20000</v>
      </c>
      <c r="G159" s="32"/>
      <c r="H159" s="32">
        <v>0</v>
      </c>
      <c r="I159" s="32">
        <v>0</v>
      </c>
    </row>
    <row r="160" spans="1:9" ht="11" customHeight="1" x14ac:dyDescent="0.2">
      <c r="A160" s="11">
        <v>35</v>
      </c>
      <c r="B160" s="30" t="s">
        <v>105</v>
      </c>
      <c r="C160" s="32">
        <v>4620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</row>
    <row r="161" spans="1:9" ht="11" customHeight="1" x14ac:dyDescent="0.2">
      <c r="A161" s="11">
        <v>36</v>
      </c>
      <c r="B161" s="30" t="s">
        <v>103</v>
      </c>
      <c r="C161" s="32">
        <v>664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</row>
    <row r="162" spans="1:9" ht="11" customHeight="1" x14ac:dyDescent="0.2">
      <c r="A162" s="11">
        <v>37</v>
      </c>
      <c r="B162" s="30" t="s">
        <v>104</v>
      </c>
      <c r="C162" s="32">
        <v>970</v>
      </c>
      <c r="D162" s="32"/>
      <c r="E162" s="32">
        <v>0</v>
      </c>
      <c r="F162" s="32">
        <v>0</v>
      </c>
      <c r="G162" s="32">
        <v>0</v>
      </c>
      <c r="H162" s="32">
        <v>0</v>
      </c>
      <c r="I162" s="32">
        <v>0</v>
      </c>
    </row>
    <row r="163" spans="1:9" ht="11" customHeight="1" x14ac:dyDescent="0.2">
      <c r="A163" s="11">
        <v>38</v>
      </c>
      <c r="B163" s="30" t="s">
        <v>99</v>
      </c>
      <c r="C163" s="32">
        <v>0</v>
      </c>
      <c r="D163" s="32">
        <v>11000</v>
      </c>
      <c r="E163" s="32">
        <v>11000</v>
      </c>
      <c r="F163" s="32">
        <v>12252.5</v>
      </c>
      <c r="G163" s="32">
        <v>0</v>
      </c>
      <c r="H163" s="32">
        <v>11000</v>
      </c>
      <c r="I163" s="83">
        <v>0</v>
      </c>
    </row>
    <row r="164" spans="1:9" ht="11" customHeight="1" x14ac:dyDescent="0.2">
      <c r="A164" s="11">
        <v>39</v>
      </c>
      <c r="B164" s="30" t="s">
        <v>100</v>
      </c>
      <c r="C164" s="32">
        <v>4410.08</v>
      </c>
      <c r="D164" s="32">
        <v>10000</v>
      </c>
      <c r="E164" s="32">
        <v>10000</v>
      </c>
      <c r="F164" s="32">
        <v>17079.03</v>
      </c>
      <c r="G164" s="32">
        <v>15000</v>
      </c>
      <c r="H164" s="83">
        <v>25000</v>
      </c>
      <c r="I164" s="83">
        <v>15000</v>
      </c>
    </row>
    <row r="165" spans="1:9" ht="11" customHeight="1" x14ac:dyDescent="0.2">
      <c r="A165" s="11"/>
      <c r="B165" s="66"/>
      <c r="C165" s="67"/>
      <c r="D165" s="67"/>
      <c r="E165" s="42"/>
      <c r="F165" s="67"/>
      <c r="G165" s="42"/>
    </row>
    <row r="166" spans="1:9" ht="11" customHeight="1" x14ac:dyDescent="0.2">
      <c r="A166" s="73"/>
      <c r="B166" s="73" t="s">
        <v>111</v>
      </c>
      <c r="C166" s="68">
        <v>41434.639999999999</v>
      </c>
      <c r="D166" s="67">
        <v>70000</v>
      </c>
      <c r="E166" s="67">
        <v>70000</v>
      </c>
      <c r="F166" s="67"/>
      <c r="G166" s="42">
        <v>0</v>
      </c>
      <c r="H166" s="42">
        <v>0</v>
      </c>
      <c r="I166" s="42">
        <v>0</v>
      </c>
    </row>
    <row r="167" spans="1:9" ht="11" customHeight="1" x14ac:dyDescent="0.2">
      <c r="A167" s="7"/>
      <c r="B167" s="4"/>
      <c r="F167" s="22"/>
    </row>
    <row r="168" spans="1:9" ht="11" customHeight="1" x14ac:dyDescent="0.2">
      <c r="A168" s="75"/>
      <c r="B168" s="76" t="s">
        <v>53</v>
      </c>
      <c r="C168" s="77">
        <f>C121+C146+C149+C166</f>
        <v>1787178.6700000002</v>
      </c>
      <c r="D168" s="77">
        <f>D121+D146+D149+D166</f>
        <v>1540943</v>
      </c>
      <c r="E168" s="77">
        <v>1767638</v>
      </c>
      <c r="F168" s="77">
        <f>F121+F146+F149+F166</f>
        <v>1002539.92</v>
      </c>
      <c r="G168" s="77">
        <f>G121+G146+G149+G166</f>
        <v>1548994</v>
      </c>
      <c r="H168" s="77">
        <f>H121+H146+H149+H166</f>
        <v>1535934</v>
      </c>
      <c r="I168" s="77">
        <f>I121+I146+I149+I166</f>
        <v>1532434</v>
      </c>
    </row>
    <row r="169" spans="1:9" ht="11" customHeight="1" x14ac:dyDescent="0.2">
      <c r="A169" s="43"/>
      <c r="B169" s="44"/>
      <c r="C169" s="45"/>
      <c r="D169" s="45"/>
      <c r="E169" s="45"/>
      <c r="F169" s="22"/>
      <c r="G169" s="45"/>
    </row>
    <row r="170" spans="1:9" ht="11" customHeight="1" x14ac:dyDescent="0.2">
      <c r="A170" s="75"/>
      <c r="B170" s="78" t="s">
        <v>106</v>
      </c>
      <c r="C170" s="79">
        <f>C168-C112</f>
        <v>66907.980000000447</v>
      </c>
      <c r="D170" s="79">
        <f>D168-D112</f>
        <v>97</v>
      </c>
      <c r="E170" s="79">
        <f>E168-E112</f>
        <v>27874.10999999987</v>
      </c>
      <c r="F170" s="79">
        <f>F168-F112</f>
        <v>17313.790000000154</v>
      </c>
      <c r="G170" s="79">
        <f>G168-G112</f>
        <v>856.07649999996647</v>
      </c>
      <c r="H170" s="79">
        <f>H168-H112</f>
        <v>1839.7052339999937</v>
      </c>
      <c r="I170" s="79">
        <f>I168-I112</f>
        <v>-160.29476600000635</v>
      </c>
    </row>
    <row r="171" spans="1:9" ht="11" customHeight="1" x14ac:dyDescent="0.2">
      <c r="A171" s="7"/>
      <c r="B171" s="25"/>
      <c r="C171" s="17"/>
      <c r="F171" s="22"/>
    </row>
    <row r="172" spans="1:9" ht="11" customHeight="1" x14ac:dyDescent="0.2">
      <c r="A172" s="7"/>
      <c r="B172" s="25"/>
      <c r="C172" s="17"/>
      <c r="F172" s="22"/>
    </row>
    <row r="173" spans="1:9" ht="11" customHeight="1" x14ac:dyDescent="0.2">
      <c r="A173" s="7"/>
    </row>
    <row r="174" spans="1:9" ht="11" customHeight="1" x14ac:dyDescent="0.2">
      <c r="A174" s="7"/>
    </row>
    <row r="175" spans="1:9" ht="11" customHeight="1" x14ac:dyDescent="0.2">
      <c r="A175" s="24"/>
    </row>
    <row r="176" spans="1:9" ht="11" customHeight="1" x14ac:dyDescent="0.2">
      <c r="A176" s="7"/>
    </row>
    <row r="177" spans="1:1" ht="11" customHeight="1" x14ac:dyDescent="0.2">
      <c r="A177" s="7"/>
    </row>
    <row r="178" spans="1:1" ht="11" customHeight="1" x14ac:dyDescent="0.2">
      <c r="A178" s="7"/>
    </row>
    <row r="179" spans="1:1" ht="11" customHeight="1" x14ac:dyDescent="0.2">
      <c r="A179" s="7"/>
    </row>
    <row r="180" spans="1:1" ht="11" customHeight="1" x14ac:dyDescent="0.2">
      <c r="A180" s="7"/>
    </row>
    <row r="181" spans="1:1" ht="11" customHeight="1" x14ac:dyDescent="0.2">
      <c r="A181" s="7"/>
    </row>
    <row r="182" spans="1:1" ht="11" customHeight="1" x14ac:dyDescent="0.2">
      <c r="A182" s="7"/>
    </row>
    <row r="183" spans="1:1" ht="11" customHeight="1" x14ac:dyDescent="0.2">
      <c r="A183" s="7"/>
    </row>
    <row r="184" spans="1:1" ht="11" customHeight="1" x14ac:dyDescent="0.2">
      <c r="A184" s="7"/>
    </row>
    <row r="185" spans="1:1" ht="11" customHeight="1" x14ac:dyDescent="0.2">
      <c r="A185" s="7"/>
    </row>
    <row r="186" spans="1:1" ht="11" customHeight="1" x14ac:dyDescent="0.2">
      <c r="A186" s="7"/>
    </row>
    <row r="187" spans="1:1" ht="11" customHeight="1" x14ac:dyDescent="0.2">
      <c r="A187" s="7"/>
    </row>
    <row r="188" spans="1:1" ht="11" customHeight="1" x14ac:dyDescent="0.2">
      <c r="A188" s="7"/>
    </row>
    <row r="189" spans="1:1" ht="11" customHeight="1" x14ac:dyDescent="0.2">
      <c r="A189" s="7"/>
    </row>
    <row r="190" spans="1:1" ht="11" customHeight="1" x14ac:dyDescent="0.2">
      <c r="A190" s="7"/>
    </row>
    <row r="191" spans="1:1" ht="11" customHeight="1" x14ac:dyDescent="0.2">
      <c r="A191" s="7"/>
    </row>
    <row r="192" spans="1:1" ht="11" customHeight="1" x14ac:dyDescent="0.2">
      <c r="A192" s="7"/>
    </row>
    <row r="193" spans="1:6" ht="11" customHeight="1" x14ac:dyDescent="0.2">
      <c r="A193" s="7"/>
    </row>
    <row r="194" spans="1:6" ht="11" customHeight="1" x14ac:dyDescent="0.2">
      <c r="A194" s="7"/>
    </row>
    <row r="195" spans="1:6" ht="11" customHeight="1" x14ac:dyDescent="0.2">
      <c r="A195" s="18"/>
    </row>
    <row r="196" spans="1:6" ht="11" customHeight="1" x14ac:dyDescent="0.2">
      <c r="A196" s="7"/>
    </row>
    <row r="197" spans="1:6" ht="11" customHeight="1" x14ac:dyDescent="0.2">
      <c r="A197" s="7"/>
    </row>
    <row r="198" spans="1:6" ht="11" customHeight="1" x14ac:dyDescent="0.2">
      <c r="A198" s="7"/>
    </row>
    <row r="199" spans="1:6" ht="11" customHeight="1" x14ac:dyDescent="0.2">
      <c r="A199" s="7"/>
    </row>
    <row r="200" spans="1:6" ht="11" customHeight="1" x14ac:dyDescent="0.2">
      <c r="A200" s="7"/>
      <c r="B200" s="25"/>
      <c r="C200" s="17"/>
      <c r="F200" s="22"/>
    </row>
    <row r="201" spans="1:6" ht="11" customHeight="1" x14ac:dyDescent="0.2">
      <c r="A201" s="7"/>
      <c r="B201" s="25"/>
      <c r="C201" s="17"/>
      <c r="F201" s="22"/>
    </row>
    <row r="202" spans="1:6" ht="11" customHeight="1" x14ac:dyDescent="0.2">
      <c r="A202" s="22"/>
      <c r="B202" s="22"/>
      <c r="C202" s="22"/>
      <c r="E202" s="22"/>
      <c r="F202" s="22"/>
    </row>
    <row r="203" spans="1:6" ht="11" customHeight="1" x14ac:dyDescent="0.2">
      <c r="A203" s="22"/>
      <c r="B203" s="22"/>
      <c r="C203" s="22"/>
      <c r="E203" s="22"/>
      <c r="F203" s="22"/>
    </row>
    <row r="204" spans="1:6" ht="11" customHeight="1" x14ac:dyDescent="0.2">
      <c r="A204" s="22"/>
      <c r="B204" s="22"/>
      <c r="C204" s="22"/>
      <c r="E204" s="22"/>
      <c r="F204" s="22"/>
    </row>
    <row r="205" spans="1:6" ht="11" customHeight="1" x14ac:dyDescent="0.2">
      <c r="A205" s="22"/>
      <c r="B205" s="22"/>
      <c r="C205" s="22"/>
      <c r="E205" s="22"/>
      <c r="F205" s="22"/>
    </row>
    <row r="206" spans="1:6" ht="11" customHeight="1" x14ac:dyDescent="0.2">
      <c r="A206" s="22"/>
      <c r="B206" s="22"/>
      <c r="C206" s="22"/>
      <c r="E206" s="22"/>
      <c r="F206" s="22"/>
    </row>
    <row r="207" spans="1:6" ht="11" customHeight="1" x14ac:dyDescent="0.2">
      <c r="A207" s="22"/>
      <c r="B207" s="22"/>
      <c r="C207" s="22"/>
      <c r="E207" s="22"/>
      <c r="F207" s="22"/>
    </row>
    <row r="208" spans="1:6" ht="11" customHeight="1" x14ac:dyDescent="0.2">
      <c r="A208" s="22"/>
      <c r="B208" s="22"/>
      <c r="C208" s="22"/>
      <c r="E208" s="22"/>
      <c r="F208" s="22"/>
    </row>
    <row r="209" spans="1:6" ht="11" customHeight="1" x14ac:dyDescent="0.2">
      <c r="A209" s="22"/>
      <c r="B209" s="22"/>
      <c r="C209" s="22"/>
      <c r="E209" s="22"/>
      <c r="F209" s="22"/>
    </row>
    <row r="210" spans="1:6" ht="11" customHeight="1" x14ac:dyDescent="0.2">
      <c r="A210" s="22"/>
      <c r="B210" s="22"/>
      <c r="C210" s="22"/>
      <c r="E210" s="22"/>
      <c r="F210" s="22"/>
    </row>
    <row r="211" spans="1:6" ht="11" customHeight="1" x14ac:dyDescent="0.2">
      <c r="A211" s="22"/>
      <c r="B211" s="22"/>
      <c r="C211" s="22"/>
      <c r="E211" s="22"/>
      <c r="F211" s="22"/>
    </row>
    <row r="212" spans="1:6" ht="11" customHeight="1" x14ac:dyDescent="0.2">
      <c r="A212" s="22"/>
      <c r="B212" s="22"/>
      <c r="C212" s="22"/>
      <c r="E212" s="22"/>
      <c r="F212" s="22"/>
    </row>
    <row r="213" spans="1:6" ht="11" customHeight="1" x14ac:dyDescent="0.2">
      <c r="A213" s="22"/>
      <c r="B213" s="22"/>
      <c r="C213" s="22"/>
      <c r="E213" s="22"/>
    </row>
    <row r="214" spans="1:6" ht="11" customHeight="1" x14ac:dyDescent="0.2">
      <c r="A214" s="22"/>
      <c r="B214" s="22"/>
      <c r="C214" s="22"/>
      <c r="E214" s="22"/>
    </row>
    <row r="215" spans="1:6" ht="11" customHeight="1" x14ac:dyDescent="0.2"/>
    <row r="216" spans="1:6" ht="11" customHeight="1" x14ac:dyDescent="0.2"/>
  </sheetData>
  <pageMargins left="0.51181102362204722" right="0.51181102362204722" top="0.35433070866141736" bottom="0.55118110236220474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</dc:creator>
  <cp:lastModifiedBy>Utilisateur de Microsoft Office</cp:lastModifiedBy>
  <cp:lastPrinted>2017-10-04T08:57:30Z</cp:lastPrinted>
  <dcterms:created xsi:type="dcterms:W3CDTF">2014-02-12T14:24:53Z</dcterms:created>
  <dcterms:modified xsi:type="dcterms:W3CDTF">2017-11-06T10:41:31Z</dcterms:modified>
</cp:coreProperties>
</file>